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https://bosch-my.sharepoint.com/personal/lak1irv_bosch_com/Documents/01. GG/02. Product Info/06. Vario Cutout Calculator/"/>
    </mc:Choice>
  </mc:AlternateContent>
  <xr:revisionPtr revIDLastSave="15" documentId="13_ncr:1_{8F63ABC4-C86D-4EE8-966D-5660A4DCD3F7}" xr6:coauthVersionLast="47" xr6:coauthVersionMax="47" xr10:uidLastSave="{0D8CBCB5-9ECC-479D-8B79-1B6F757D78A8}"/>
  <workbookProtection workbookAlgorithmName="SHA-512" workbookHashValue="Ntbs1DyYPGJXMraFZYPmtXUGhmWHpOnJ9tZrSYlPR+rpzBvAiAYzofh6rV6x5oT6gFk54NVAGGXSmFGaTypa3Q==" workbookSaltValue="js7f3qYLijTgTOJ8C16U/g==" workbookSpinCount="100000" lockStructure="1"/>
  <bookViews>
    <workbookView showSheetTabs="0" xWindow="-110" yWindow="-110" windowWidth="19420" windowHeight="10420" xr2:uid="{00000000-000D-0000-FFFF-FFFF00000000}"/>
  </bookViews>
  <sheets>
    <sheet name="Main" sheetId="10" r:id="rId1"/>
    <sheet name=" 400 Series Surface Imperial" sheetId="4" r:id="rId2"/>
    <sheet name="400 Series Surface Metric" sheetId="11" r:id="rId3"/>
    <sheet name="400 Series Flush Imperial" sheetId="9" state="hidden" r:id="rId4"/>
    <sheet name="400 Series Flush Metric" sheetId="12" state="hidden" r:id="rId5"/>
    <sheet name="400 Series Invisible Flush" sheetId="15" r:id="rId6"/>
    <sheet name="200 Series Imperial" sheetId="8" r:id="rId7"/>
    <sheet name="200 Series Metric" sheetId="14" r:id="rId8"/>
    <sheet name="400" sheetId="5" r:id="rId9"/>
    <sheet name="200" sheetId="7" r:id="rId10"/>
    <sheet name="Table" sheetId="6" r:id="rId11"/>
  </sheets>
  <definedNames>
    <definedName name="DECIMAL">Table!$B$1:$B$16</definedName>
    <definedName name="Flush400" localSheetId="4">'400 Series Flush Metric'!$C$3</definedName>
    <definedName name="Flush400" localSheetId="5">'400 Series Invisible Flush'!$C$3</definedName>
    <definedName name="Flush400">'400 Series Flush Imperial'!$C$3</definedName>
    <definedName name="FRACTION">Table!$C$1:$C$16</definedName>
    <definedName name="INCHES">Table!$B$1:$C$16</definedName>
    <definedName name="INVISIBLE">"Rectangle 4"</definedName>
    <definedName name="Surface200" localSheetId="7">'200 Series Metric'!$C$3</definedName>
    <definedName name="Surface200">'200 Series Imperial'!$C$3</definedName>
    <definedName name="Surface400" localSheetId="2">'400 Series Surface Metric'!$C$3</definedName>
    <definedName name="Surface400">' 400 Series Surface Imperial'!$C$3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4" l="1"/>
  <c r="C5" i="11"/>
  <c r="G12" i="5"/>
  <c r="G17" i="5"/>
  <c r="E7" i="9" l="1"/>
  <c r="E6" i="9"/>
  <c r="C5" i="15" l="1"/>
  <c r="H20" i="5" s="1"/>
  <c r="C5" i="12"/>
  <c r="H22" i="5"/>
  <c r="E7" i="15" s="1"/>
  <c r="H21" i="5"/>
  <c r="E6" i="15" s="1"/>
  <c r="H18" i="5"/>
  <c r="H17" i="5"/>
  <c r="E4" i="15" l="1"/>
  <c r="E3" i="15"/>
  <c r="H24" i="5" l="1"/>
  <c r="H28" i="5" s="1"/>
  <c r="E5" i="15"/>
  <c r="E9" i="15" l="1"/>
  <c r="E17" i="15" s="1"/>
  <c r="H26" i="5"/>
  <c r="C18" i="7"/>
  <c r="D18" i="7" s="1"/>
  <c r="E18" i="7" s="1"/>
  <c r="C16" i="7"/>
  <c r="E4" i="14" s="1"/>
  <c r="C15" i="7"/>
  <c r="E3" i="14" s="1"/>
  <c r="D21" i="7"/>
  <c r="E21" i="7" s="1"/>
  <c r="C5" i="14"/>
  <c r="E6" i="14" s="1"/>
  <c r="C17" i="7" l="1"/>
  <c r="D17" i="7" s="1"/>
  <c r="E17" i="7" s="1"/>
  <c r="D16" i="7"/>
  <c r="E16" i="7" s="1"/>
  <c r="D15" i="7"/>
  <c r="E15" i="7" s="1"/>
  <c r="G22" i="5"/>
  <c r="E7" i="12" s="1"/>
  <c r="G21" i="5"/>
  <c r="E6" i="12" s="1"/>
  <c r="G18" i="5"/>
  <c r="E4" i="12" s="1"/>
  <c r="C22" i="5"/>
  <c r="E7" i="11" s="1"/>
  <c r="C21" i="5"/>
  <c r="E6" i="11" s="1"/>
  <c r="C18" i="5"/>
  <c r="E4" i="11" s="1"/>
  <c r="C17" i="5"/>
  <c r="E3" i="11" s="1"/>
  <c r="C20" i="7" l="1"/>
  <c r="E9" i="14" s="1"/>
  <c r="E13" i="14" s="1"/>
  <c r="E3" i="12"/>
  <c r="C19" i="5"/>
  <c r="E5" i="11" s="1"/>
  <c r="E5" i="14"/>
  <c r="D20" i="7" l="1"/>
  <c r="E20" i="7" s="1"/>
  <c r="C22" i="7"/>
  <c r="E12" i="14" s="1"/>
  <c r="E10" i="14"/>
  <c r="G25" i="5"/>
  <c r="D22" i="7" l="1"/>
  <c r="E22" i="7" s="1"/>
  <c r="C24" i="5"/>
  <c r="E9" i="11" s="1"/>
  <c r="C4" i="7"/>
  <c r="C6" i="7"/>
  <c r="C5" i="8"/>
  <c r="C3" i="7"/>
  <c r="G4" i="5"/>
  <c r="G6" i="5"/>
  <c r="G7" i="5"/>
  <c r="G3" i="5"/>
  <c r="C5" i="7" l="1"/>
  <c r="E10" i="11"/>
  <c r="C26" i="5"/>
  <c r="E12" i="11" s="1"/>
  <c r="C5" i="9"/>
  <c r="G5" i="5" l="1"/>
  <c r="G9" i="5" s="1"/>
  <c r="E20" i="9" s="1"/>
  <c r="E13" i="11"/>
  <c r="E15" i="11"/>
  <c r="C6" i="5"/>
  <c r="E17" i="9" l="1"/>
  <c r="G13" i="5"/>
  <c r="H6" i="5"/>
  <c r="D6" i="5"/>
  <c r="E6" i="5" s="1"/>
  <c r="E6" i="4" s="1"/>
  <c r="I6" i="5" l="1"/>
  <c r="G10" i="5"/>
  <c r="G11" i="5" s="1"/>
  <c r="H4" i="5" l="1"/>
  <c r="H7" i="5"/>
  <c r="H12" i="5"/>
  <c r="I12" i="5" s="1"/>
  <c r="H10" i="5"/>
  <c r="I10" i="5" s="1"/>
  <c r="D9" i="7"/>
  <c r="E9" i="7" s="1"/>
  <c r="I4" i="5" l="1"/>
  <c r="E4" i="9"/>
  <c r="H3" i="5"/>
  <c r="H5" i="5"/>
  <c r="I7" i="5"/>
  <c r="D12" i="5"/>
  <c r="E12" i="5" s="1"/>
  <c r="D10" i="5"/>
  <c r="E10" i="5" s="1"/>
  <c r="E14" i="9" l="1"/>
  <c r="E19" i="9"/>
  <c r="E16" i="9"/>
  <c r="E10" i="9"/>
  <c r="E13" i="9"/>
  <c r="H11" i="5"/>
  <c r="I11" i="5" s="1"/>
  <c r="H9" i="5"/>
  <c r="I9" i="5" s="1"/>
  <c r="E9" i="9" s="1"/>
  <c r="H13" i="5"/>
  <c r="I13" i="5" s="1"/>
  <c r="I5" i="5"/>
  <c r="E5" i="9" s="1"/>
  <c r="I3" i="5"/>
  <c r="E3" i="9" s="1"/>
  <c r="C7" i="5"/>
  <c r="C4" i="5"/>
  <c r="C5" i="5"/>
  <c r="C3" i="5"/>
  <c r="C9" i="5" l="1"/>
  <c r="C11" i="5" s="1"/>
  <c r="E15" i="9"/>
  <c r="E12" i="9"/>
  <c r="D4" i="5"/>
  <c r="E4" i="5" s="1"/>
  <c r="E4" i="4" s="1"/>
  <c r="D5" i="5"/>
  <c r="E5" i="5" s="1"/>
  <c r="D7" i="5"/>
  <c r="E7" i="5" s="1"/>
  <c r="E7" i="4" s="1"/>
  <c r="E10" i="4" l="1"/>
  <c r="C13" i="5"/>
  <c r="E5" i="4"/>
  <c r="D9" i="5"/>
  <c r="E9" i="5" s="1"/>
  <c r="E9" i="4" s="1"/>
  <c r="D3" i="5"/>
  <c r="E3" i="5" s="1"/>
  <c r="E3" i="4" s="1"/>
  <c r="D13" i="5" l="1"/>
  <c r="E13" i="5" s="1"/>
  <c r="D11" i="5"/>
  <c r="E11" i="5" s="1"/>
  <c r="E12" i="4" l="1"/>
  <c r="E13" i="4" s="1"/>
  <c r="D3" i="7"/>
  <c r="E3" i="7" s="1"/>
  <c r="E3" i="8" s="1"/>
  <c r="D4" i="7"/>
  <c r="E4" i="7" s="1"/>
  <c r="E4" i="8" s="1"/>
  <c r="D5" i="7"/>
  <c r="E5" i="7" s="1"/>
  <c r="E5" i="8" s="1"/>
  <c r="D6" i="7"/>
  <c r="E6" i="7" s="1"/>
  <c r="E6" i="8" s="1"/>
  <c r="C8" i="7"/>
  <c r="E15" i="4" l="1"/>
  <c r="E10" i="8"/>
  <c r="C10" i="7"/>
  <c r="D10" i="7" s="1"/>
  <c r="E10" i="7" s="1"/>
  <c r="D8" i="7"/>
  <c r="E8" i="7" s="1"/>
  <c r="E9" i="8" s="1"/>
  <c r="E13" i="8" s="1"/>
  <c r="E12" i="8" l="1"/>
  <c r="G19" i="5"/>
  <c r="G24" i="5" s="1"/>
  <c r="G28" i="5" s="1"/>
  <c r="E9" i="12" l="1"/>
  <c r="E17" i="12" s="1"/>
  <c r="G26" i="5"/>
  <c r="E5" i="12"/>
  <c r="E10" i="12" l="1"/>
  <c r="E15" i="12"/>
  <c r="E12" i="12"/>
  <c r="E14" i="12"/>
  <c r="E13" i="12"/>
  <c r="E13" i="15"/>
  <c r="E12" i="15"/>
  <c r="E14" i="15"/>
  <c r="E15" i="15"/>
  <c r="E19" i="15" s="1"/>
  <c r="E10" i="15"/>
  <c r="E16" i="15" l="1"/>
  <c r="E20" i="15" s="1"/>
  <c r="E16" i="12"/>
  <c r="E20" i="12" s="1"/>
  <c r="E19" i="12"/>
</calcChain>
</file>

<file path=xl/sharedStrings.xml><?xml version="1.0" encoding="utf-8"?>
<sst xmlns="http://schemas.openxmlformats.org/spreadsheetml/2006/main" count="297" uniqueCount="106">
  <si>
    <t>Width:</t>
  </si>
  <si>
    <t>Vario</t>
  </si>
  <si>
    <t>Connecting strip</t>
  </si>
  <si>
    <t>Downdrafts</t>
  </si>
  <si>
    <t>36-inch cooktop</t>
  </si>
  <si>
    <t>Total width</t>
  </si>
  <si>
    <t>Overhang</t>
  </si>
  <si>
    <t>CUTOUT</t>
  </si>
  <si>
    <t>Width</t>
  </si>
  <si>
    <t>±1/16"</t>
  </si>
  <si>
    <t>FLUSH MOUNT Cutout Dimensions WITHOUT Covers</t>
  </si>
  <si>
    <t>400 Series Varios SURFACE MOUNT</t>
  </si>
  <si>
    <t>Width Cutout with Groove</t>
  </si>
  <si>
    <t>Width cutout with groove</t>
  </si>
  <si>
    <t>Depth Cutout with Groove</t>
  </si>
  <si>
    <t>24-inch cooktop</t>
  </si>
  <si>
    <t>SURFACE MOUNT</t>
  </si>
  <si>
    <t>FLUSH MOUNT</t>
  </si>
  <si>
    <t>Depth</t>
  </si>
  <si>
    <t>Overhang 3/8" x 2</t>
  </si>
  <si>
    <t>Silicone Joint 1/8" x 2</t>
  </si>
  <si>
    <t>2/8" Silicone</t>
  </si>
  <si>
    <t>24-inch cooktop VG/VI</t>
  </si>
  <si>
    <t>Overhang 13/16"</t>
  </si>
  <si>
    <t>30-inch cooktop</t>
  </si>
  <si>
    <t xml:space="preserve"> </t>
  </si>
  <si>
    <t>Notes</t>
  </si>
  <si>
    <t>Maximum cooktop width between 2 VL downdrafts is 24"  (60 cm)</t>
  </si>
  <si>
    <t>Enter number of downdrafts VL 414 712</t>
  </si>
  <si>
    <t>VL downdrafts not appropriate for this cooktop</t>
  </si>
  <si>
    <t>VA 420 000 for flush installations</t>
  </si>
  <si>
    <t>Each cooktop installation is unique and we recommend you confirm all dimensions by contacting</t>
  </si>
  <si>
    <t>GaggenauConcierge@bshg.com</t>
  </si>
  <si>
    <t>Enter number of downdrafts VL 200 120</t>
  </si>
  <si>
    <t>Enter number of connecting strips VV 200</t>
  </si>
  <si>
    <t>Number of connecting strips (VA 420 000)</t>
  </si>
  <si>
    <t>Number of connecting strips (VA 420 010)</t>
  </si>
  <si>
    <t>30-inch compatible cooktop (CX 482)</t>
  </si>
  <si>
    <t>36-inch compatible cooktops (CX 492, VI 492, VG 492)</t>
  </si>
  <si>
    <t>Vario eletric grill* and Vario gas wok must be placed between 2 VL downdrafts</t>
  </si>
  <si>
    <t>*electric grill may not be used with recirculation</t>
  </si>
  <si>
    <t>Vario electric grill* and Vario gas wok must be placed between 2 VL downdrafts</t>
  </si>
  <si>
    <t>Enter number of 15" Vario cooktops</t>
  </si>
  <si>
    <t>Enter number of 12" Vario cooktops</t>
  </si>
  <si>
    <t xml:space="preserve">Note: The Cutout Calculator is a planning tool and dimensions are estimates only. </t>
  </si>
  <si>
    <t>This is a planning tool and dimensions are estimates only. Contact GaggenauConcierge@bshg.com to confirm your dimensions.</t>
  </si>
  <si>
    <t>Depth WITHOUT covers</t>
  </si>
  <si>
    <t>*VA 440 010 cover only available for individual Vario installation</t>
  </si>
  <si>
    <t>Depth WITH cover*</t>
  </si>
  <si>
    <t>400 SERIES Metric</t>
  </si>
  <si>
    <t xml:space="preserve">400 SERIES Imperial </t>
  </si>
  <si>
    <t>IMPERIAL MEASUREMENTS</t>
  </si>
  <si>
    <t>METRIC MEASUREMENTS</t>
  </si>
  <si>
    <t>6mm Silicone</t>
  </si>
  <si>
    <t>±2</t>
  </si>
  <si>
    <t>Overhang 10 mm x 2</t>
  </si>
  <si>
    <t>Silicone Joint 3mm x 2</t>
  </si>
  <si>
    <t xml:space="preserve">Depth Cutout with groove </t>
  </si>
  <si>
    <t>200 Series Imperial</t>
  </si>
  <si>
    <t>200 Series Metric</t>
  </si>
  <si>
    <t>±1</t>
  </si>
  <si>
    <t>Imperial Measurement</t>
  </si>
  <si>
    <t>Metric Measurement</t>
  </si>
  <si>
    <t>400 Series Varios FLUSH MOUNT</t>
  </si>
  <si>
    <t>1/2</t>
  </si>
  <si>
    <t>1/4</t>
  </si>
  <si>
    <t>3/4</t>
  </si>
  <si>
    <t>1/8</t>
  </si>
  <si>
    <t>3/8</t>
  </si>
  <si>
    <t>5/8</t>
  </si>
  <si>
    <t>7/8</t>
  </si>
  <si>
    <t>1/16</t>
  </si>
  <si>
    <t>3/16</t>
  </si>
  <si>
    <t>5/16</t>
  </si>
  <si>
    <t>7/16</t>
  </si>
  <si>
    <t>9/16</t>
  </si>
  <si>
    <t>11/16</t>
  </si>
  <si>
    <t>13/16</t>
  </si>
  <si>
    <t>15/16</t>
  </si>
  <si>
    <t>400 Series Varios INVISIBLE FLUSH MOUNT</t>
  </si>
  <si>
    <t>Number of connecting strips (VA 420 004)</t>
  </si>
  <si>
    <t>Standard Connecting strip</t>
  </si>
  <si>
    <t>Invisible Connecting strip</t>
  </si>
  <si>
    <t>Invisible</t>
  </si>
  <si>
    <t>Standard</t>
  </si>
  <si>
    <t>*to ensure cutout accuracy, Invisible Flush measurements are available only in metric</t>
  </si>
  <si>
    <t xml:space="preserve">24-inch cooktop VG/VI </t>
  </si>
  <si>
    <t>If using VL downdraft with 24" cooktop, must have one downdraft on either side</t>
  </si>
  <si>
    <t>Silicone Joint 2mm x 2</t>
  </si>
  <si>
    <t xml:space="preserve">FLUSH MOUNT Cutout Dimensions                                                                                         </t>
  </si>
  <si>
    <r>
      <t>Depth WITH Cover</t>
    </r>
    <r>
      <rPr>
        <b/>
        <sz val="14"/>
        <color rgb="FFD73200"/>
        <rFont val="GaggenauText"/>
        <family val="3"/>
      </rPr>
      <t>*</t>
    </r>
  </si>
  <si>
    <r>
      <t>Depth with Groove WITH Cover</t>
    </r>
    <r>
      <rPr>
        <b/>
        <sz val="14"/>
        <color rgb="FFD73200"/>
        <rFont val="GaggenauText"/>
        <family val="3"/>
      </rPr>
      <t>*</t>
    </r>
  </si>
  <si>
    <t>200 SERIES VARIOS</t>
  </si>
  <si>
    <t>400 SERIES VARIOS SURFACE MOUNT</t>
  </si>
  <si>
    <t xml:space="preserve">SURFACE MOUNT Cutout Dimensions                                                                     </t>
  </si>
  <si>
    <t>Minimum countertop thickness ¾" (20 mm) for surface mounted installation.</t>
  </si>
  <si>
    <t>Minimum countertop thickness 1 - 3/16" (30 mm) for flush installation.</t>
  </si>
  <si>
    <r>
      <rPr>
        <b/>
        <sz val="18"/>
        <color theme="0"/>
        <rFont val="GaggenauDisplay"/>
        <family val="3"/>
      </rPr>
      <t>200 Series Varios</t>
    </r>
    <r>
      <rPr>
        <b/>
        <sz val="18"/>
        <rFont val="GaggenauDisplay"/>
        <family val="3"/>
      </rPr>
      <t xml:space="preserve"> </t>
    </r>
  </si>
  <si>
    <r>
      <rPr>
        <b/>
        <sz val="14"/>
        <color rgb="FFD73200"/>
        <rFont val="GaggenauText"/>
        <family val="3"/>
      </rPr>
      <t>VA 420 004</t>
    </r>
    <r>
      <rPr>
        <sz val="14"/>
        <color rgb="FFD73200"/>
        <rFont val="GaggenauText"/>
        <family val="3"/>
      </rPr>
      <t xml:space="preserve"> for invisible flush installations</t>
    </r>
  </si>
  <si>
    <r>
      <rPr>
        <b/>
        <sz val="14"/>
        <color rgb="FFD73200"/>
        <rFont val="GaggenauText"/>
        <family val="3"/>
      </rPr>
      <t>*</t>
    </r>
    <r>
      <rPr>
        <sz val="14"/>
        <rFont val="GaggenauText"/>
        <family val="3"/>
      </rPr>
      <t>VA 440 010 cover only available for individual Vario installation</t>
    </r>
  </si>
  <si>
    <r>
      <rPr>
        <b/>
        <sz val="14"/>
        <color rgb="FFD73200"/>
        <rFont val="GaggenauText"/>
        <family val="3"/>
      </rPr>
      <t>VA 200 010</t>
    </r>
    <r>
      <rPr>
        <sz val="14"/>
        <color rgb="FFD73200"/>
        <rFont val="GaggenauText"/>
        <family val="3"/>
      </rPr>
      <t xml:space="preserve"> Stainless steel connecting strip; </t>
    </r>
    <r>
      <rPr>
        <b/>
        <sz val="14"/>
        <color rgb="FFD73200"/>
        <rFont val="GaggenauText"/>
        <family val="3"/>
      </rPr>
      <t>VA 200 020</t>
    </r>
    <r>
      <rPr>
        <sz val="14"/>
        <color rgb="FFD73200"/>
        <rFont val="GaggenauText"/>
        <family val="3"/>
      </rPr>
      <t xml:space="preserve"> Black connecting strip</t>
    </r>
  </si>
  <si>
    <r>
      <rPr>
        <b/>
        <sz val="14"/>
        <color rgb="FFD73200"/>
        <rFont val="GaggenauText"/>
        <family val="3"/>
      </rPr>
      <t>VA 420 010</t>
    </r>
    <r>
      <rPr>
        <sz val="14"/>
        <color rgb="FFD73200"/>
        <rFont val="GaggenauText"/>
        <family val="3"/>
      </rPr>
      <t xml:space="preserve"> for surface mounts</t>
    </r>
  </si>
  <si>
    <r>
      <rPr>
        <b/>
        <sz val="14"/>
        <color rgb="FFD73200"/>
        <rFont val="GaggenauText"/>
        <family val="3"/>
      </rPr>
      <t>*</t>
    </r>
    <r>
      <rPr>
        <sz val="14"/>
        <color theme="1"/>
        <rFont val="GaggenauText"/>
        <family val="3"/>
      </rPr>
      <t>VA 440 010 cover only available for individual Vario installation</t>
    </r>
  </si>
  <si>
    <r>
      <t>Depth WITH covers</t>
    </r>
    <r>
      <rPr>
        <b/>
        <sz val="14"/>
        <color rgb="FFD73200"/>
        <rFont val="GaggenauText"/>
        <family val="3"/>
      </rPr>
      <t>*</t>
    </r>
  </si>
  <si>
    <t>Begin by selecting the type of cooktop installation you wish to calculate.</t>
  </si>
  <si>
    <t>36-inch compatible cooktops (CX 492, VI 492, VG 491)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</si>
</sst>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6"/>
      <color theme="1"/>
      <name val="Arial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4"/>
      <color rgb="FFEF7A06"/>
      <name val="Calibri"/>
      <family val="2"/>
      <scheme val="minor"/>
    </font>
    <font>
      <i/>
      <vertAlign val="superscript"/>
      <sz val="14"/>
      <color theme="1"/>
      <name val="Calibri"/>
      <family val="2"/>
      <scheme val="minor"/>
    </font>
    <font>
      <sz val="10"/>
      <color theme="1"/>
      <name val="GaggenauText"/>
      <family val="3"/>
    </font>
    <font>
      <i/>
      <sz val="14"/>
      <color theme="1"/>
      <name val="GaggenauText"/>
      <family val="3"/>
    </font>
    <font>
      <sz val="10"/>
      <color theme="1"/>
      <name val="GaggenauDisplay"/>
      <family val="3"/>
    </font>
    <font>
      <b/>
      <sz val="12"/>
      <color theme="1"/>
      <name val="GaggenauDisplay"/>
      <family val="3"/>
    </font>
    <font>
      <sz val="12"/>
      <color theme="1"/>
      <name val="GaggenauDisplay"/>
      <family val="3"/>
    </font>
    <font>
      <u/>
      <sz val="12"/>
      <color theme="10"/>
      <name val="GaggenauDisplay"/>
      <family val="3"/>
    </font>
    <font>
      <b/>
      <u/>
      <sz val="12"/>
      <color rgb="FFD73200"/>
      <name val="GaggenauDisplay"/>
      <family val="3"/>
    </font>
    <font>
      <sz val="9.5"/>
      <color theme="1"/>
      <name val="Arial"/>
      <family val="2"/>
    </font>
    <font>
      <sz val="12"/>
      <color rgb="FFD73200"/>
      <name val="GaggenauDisplay"/>
      <family val="3"/>
    </font>
    <font>
      <sz val="14"/>
      <color theme="1"/>
      <name val="GaggenauText"/>
      <family val="3"/>
    </font>
    <font>
      <b/>
      <sz val="14"/>
      <color theme="1"/>
      <name val="GaggenauText"/>
      <family val="3"/>
    </font>
    <font>
      <sz val="12"/>
      <color theme="1"/>
      <name val="GaggenauText"/>
      <family val="3"/>
    </font>
    <font>
      <vertAlign val="superscript"/>
      <sz val="14"/>
      <color theme="1"/>
      <name val="GaggenauText"/>
      <family val="3"/>
    </font>
    <font>
      <i/>
      <sz val="8"/>
      <color theme="1"/>
      <name val="GaggenauText"/>
      <family val="3"/>
    </font>
    <font>
      <b/>
      <sz val="14"/>
      <color rgb="FFD73200"/>
      <name val="GaggenauText"/>
      <family val="3"/>
    </font>
    <font>
      <b/>
      <sz val="18"/>
      <name val="GaggenauDisplay"/>
      <family val="3"/>
    </font>
    <font>
      <sz val="10"/>
      <name val="GaggenauDisplay"/>
      <family val="3"/>
    </font>
    <font>
      <b/>
      <sz val="14"/>
      <color theme="1"/>
      <name val="GaggenauDisplay"/>
      <family val="3"/>
    </font>
    <font>
      <b/>
      <sz val="14"/>
      <name val="GaggenauDisplay"/>
      <family val="3"/>
    </font>
    <font>
      <b/>
      <sz val="10"/>
      <name val="GaggenauDisplay"/>
      <family val="3"/>
    </font>
    <font>
      <b/>
      <sz val="18"/>
      <color theme="0"/>
      <name val="GaggenauDisplay"/>
      <family val="3"/>
    </font>
    <font>
      <sz val="14"/>
      <color rgb="FFD73200"/>
      <name val="GaggenauText"/>
      <family val="3"/>
    </font>
    <font>
      <sz val="14"/>
      <name val="GaggenauText"/>
      <family val="3"/>
    </font>
    <font>
      <b/>
      <sz val="10"/>
      <color rgb="FFD73200"/>
      <name val="GaggenauText"/>
      <family val="3"/>
    </font>
    <font>
      <b/>
      <sz val="11"/>
      <color theme="1"/>
      <name val="GaggenauDisplay"/>
      <family val="3"/>
    </font>
    <font>
      <sz val="11"/>
      <color theme="1"/>
      <name val="GaggenauDisplay"/>
      <family val="3"/>
    </font>
    <font>
      <b/>
      <sz val="12"/>
      <color theme="1"/>
      <name val="GaggenauText"/>
      <family val="3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F7A0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23">
    <xf numFmtId="0" fontId="0" fillId="0" borderId="0" xfId="0"/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/>
    <xf numFmtId="0" fontId="2" fillId="0" borderId="0" xfId="0" applyFont="1" applyAlignment="1">
      <alignment horizontal="right"/>
    </xf>
    <xf numFmtId="0" fontId="1" fillId="0" borderId="0" xfId="0" applyFont="1"/>
    <xf numFmtId="0" fontId="0" fillId="0" borderId="4" xfId="0" applyBorder="1"/>
    <xf numFmtId="0" fontId="0" fillId="0" borderId="0" xfId="0" applyBorder="1"/>
    <xf numFmtId="0" fontId="0" fillId="3" borderId="0" xfId="0" applyFill="1"/>
    <xf numFmtId="0" fontId="4" fillId="0" borderId="0" xfId="0" applyFont="1"/>
    <xf numFmtId="0" fontId="4" fillId="0" borderId="0" xfId="0" applyFont="1" applyAlignment="1">
      <alignment horizontal="right"/>
    </xf>
    <xf numFmtId="0" fontId="3" fillId="0" borderId="2" xfId="0" applyFont="1" applyBorder="1"/>
    <xf numFmtId="0" fontId="3" fillId="2" borderId="2" xfId="0" applyFont="1" applyFill="1" applyBorder="1" applyProtection="1">
      <protection locked="0"/>
    </xf>
    <xf numFmtId="0" fontId="4" fillId="0" borderId="2" xfId="0" applyFont="1" applyBorder="1" applyAlignment="1">
      <alignment horizontal="right"/>
    </xf>
    <xf numFmtId="0" fontId="3" fillId="0" borderId="2" xfId="0" quotePrefix="1" applyFont="1" applyBorder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4" fillId="2" borderId="0" xfId="0" applyFont="1" applyFill="1"/>
    <xf numFmtId="0" fontId="3" fillId="2" borderId="0" xfId="0" applyFont="1" applyFill="1" applyAlignment="1">
      <alignment horizontal="right"/>
    </xf>
    <xf numFmtId="0" fontId="3" fillId="2" borderId="0" xfId="0" quotePrefix="1" applyFont="1" applyFill="1" applyAlignment="1">
      <alignment horizontal="right"/>
    </xf>
    <xf numFmtId="0" fontId="5" fillId="2" borderId="0" xfId="0" applyFont="1" applyFill="1"/>
    <xf numFmtId="0" fontId="4" fillId="5" borderId="0" xfId="0" applyFont="1" applyFill="1"/>
    <xf numFmtId="0" fontId="3" fillId="5" borderId="0" xfId="0" applyFont="1" applyFill="1" applyAlignment="1">
      <alignment horizontal="right"/>
    </xf>
    <xf numFmtId="0" fontId="3" fillId="5" borderId="0" xfId="0" quotePrefix="1" applyFont="1" applyFill="1" applyAlignment="1">
      <alignment horizontal="right"/>
    </xf>
    <xf numFmtId="0" fontId="5" fillId="5" borderId="0" xfId="0" applyFont="1" applyFill="1"/>
    <xf numFmtId="0" fontId="6" fillId="2" borderId="0" xfId="0" applyFont="1" applyFill="1"/>
    <xf numFmtId="0" fontId="11" fillId="0" borderId="0" xfId="0" applyFont="1"/>
    <xf numFmtId="0" fontId="12" fillId="0" borderId="0" xfId="0" applyFont="1"/>
    <xf numFmtId="0" fontId="13" fillId="0" borderId="0" xfId="0" applyFont="1" applyBorder="1"/>
    <xf numFmtId="0" fontId="3" fillId="5" borderId="0" xfId="0" applyFont="1" applyFill="1" applyAlignment="1">
      <alignment horizontal="right"/>
    </xf>
    <xf numFmtId="0" fontId="3" fillId="5" borderId="0" xfId="0" applyFont="1" applyFill="1" applyAlignment="1">
      <alignment horizontal="right"/>
    </xf>
    <xf numFmtId="0" fontId="3" fillId="2" borderId="0" xfId="0" applyFont="1" applyFill="1"/>
    <xf numFmtId="0" fontId="14" fillId="2" borderId="2" xfId="0" applyFont="1" applyFill="1" applyBorder="1" applyProtection="1"/>
    <xf numFmtId="0" fontId="4" fillId="0" borderId="0" xfId="0" applyFont="1" applyFill="1"/>
    <xf numFmtId="0" fontId="0" fillId="0" borderId="0" xfId="0" applyFill="1"/>
    <xf numFmtId="0" fontId="7" fillId="2" borderId="0" xfId="0" applyFont="1" applyFill="1" applyAlignment="1">
      <alignment horizontal="right"/>
    </xf>
    <xf numFmtId="0" fontId="7" fillId="2" borderId="0" xfId="0" quotePrefix="1" applyFont="1" applyFill="1" applyAlignment="1">
      <alignment horizontal="right"/>
    </xf>
    <xf numFmtId="0" fontId="15" fillId="2" borderId="0" xfId="0" applyFont="1" applyFill="1"/>
    <xf numFmtId="0" fontId="6" fillId="0" borderId="0" xfId="0" applyFont="1" applyFill="1"/>
    <xf numFmtId="0" fontId="16" fillId="0" borderId="0" xfId="0" applyFont="1"/>
    <xf numFmtId="0" fontId="20" fillId="0" borderId="0" xfId="0" applyFont="1"/>
    <xf numFmtId="0" fontId="21" fillId="0" borderId="0" xfId="1" applyFont="1"/>
    <xf numFmtId="0" fontId="16" fillId="6" borderId="0" xfId="0" applyFont="1" applyFill="1"/>
    <xf numFmtId="0" fontId="23" fillId="0" borderId="0" xfId="0" applyFont="1"/>
    <xf numFmtId="0" fontId="17" fillId="0" borderId="0" xfId="0" applyFont="1" applyAlignment="1">
      <alignment horizontal="right"/>
    </xf>
    <xf numFmtId="0" fontId="25" fillId="0" borderId="0" xfId="0" applyFont="1"/>
    <xf numFmtId="0" fontId="26" fillId="0" borderId="2" xfId="0" applyFont="1" applyBorder="1"/>
    <xf numFmtId="0" fontId="25" fillId="0" borderId="2" xfId="0" applyFont="1" applyBorder="1" applyAlignment="1">
      <alignment horizontal="right"/>
    </xf>
    <xf numFmtId="0" fontId="26" fillId="0" borderId="2" xfId="0" quotePrefix="1" applyFont="1" applyBorder="1"/>
    <xf numFmtId="0" fontId="25" fillId="0" borderId="0" xfId="0" applyFont="1" applyAlignment="1">
      <alignment horizontal="right"/>
    </xf>
    <xf numFmtId="0" fontId="27" fillId="0" borderId="0" xfId="0" applyFont="1" applyBorder="1"/>
    <xf numFmtId="0" fontId="26" fillId="0" borderId="3" xfId="0" applyFont="1" applyBorder="1" applyAlignment="1">
      <alignment horizontal="right"/>
    </xf>
    <xf numFmtId="0" fontId="26" fillId="0" borderId="0" xfId="0" applyFont="1" applyAlignment="1">
      <alignment horizontal="right"/>
    </xf>
    <xf numFmtId="0" fontId="26" fillId="0" borderId="1" xfId="0" applyFont="1" applyBorder="1" applyAlignment="1">
      <alignment horizontal="right"/>
    </xf>
    <xf numFmtId="0" fontId="26" fillId="5" borderId="0" xfId="0" applyFont="1" applyFill="1" applyAlignment="1">
      <alignment horizontal="right"/>
    </xf>
    <xf numFmtId="0" fontId="28" fillId="5" borderId="0" xfId="0" applyFont="1" applyFill="1"/>
    <xf numFmtId="0" fontId="25" fillId="5" borderId="0" xfId="0" applyFont="1" applyFill="1"/>
    <xf numFmtId="0" fontId="26" fillId="5" borderId="0" xfId="0" quotePrefix="1" applyFont="1" applyFill="1" applyAlignment="1">
      <alignment horizontal="right"/>
    </xf>
    <xf numFmtId="0" fontId="29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26" fillId="6" borderId="0" xfId="0" applyFont="1" applyFill="1" applyAlignment="1">
      <alignment horizontal="right"/>
    </xf>
    <xf numFmtId="0" fontId="28" fillId="6" borderId="0" xfId="0" applyFont="1" applyFill="1"/>
    <xf numFmtId="0" fontId="25" fillId="6" borderId="0" xfId="0" applyFont="1" applyFill="1"/>
    <xf numFmtId="0" fontId="26" fillId="6" borderId="0" xfId="0" quotePrefix="1" applyFont="1" applyFill="1" applyAlignment="1">
      <alignment horizontal="right"/>
    </xf>
    <xf numFmtId="0" fontId="26" fillId="5" borderId="2" xfId="0" applyFont="1" applyFill="1" applyBorder="1" applyProtection="1">
      <protection locked="0"/>
    </xf>
    <xf numFmtId="0" fontId="26" fillId="5" borderId="0" xfId="0" applyFont="1" applyFill="1"/>
    <xf numFmtId="0" fontId="30" fillId="5" borderId="2" xfId="0" applyFont="1" applyFill="1" applyBorder="1" applyProtection="1"/>
    <xf numFmtId="0" fontId="25" fillId="0" borderId="0" xfId="0" applyFont="1" applyBorder="1"/>
    <xf numFmtId="0" fontId="26" fillId="0" borderId="0" xfId="0" quotePrefix="1" applyFont="1" applyBorder="1"/>
    <xf numFmtId="0" fontId="25" fillId="0" borderId="0" xfId="0" applyFont="1" applyBorder="1" applyAlignment="1">
      <alignment horizontal="right"/>
    </xf>
    <xf numFmtId="0" fontId="26" fillId="0" borderId="0" xfId="0" applyFont="1" applyBorder="1" applyAlignment="1">
      <alignment horizontal="right"/>
    </xf>
    <xf numFmtId="0" fontId="16" fillId="0" borderId="0" xfId="0" applyFont="1" applyBorder="1"/>
    <xf numFmtId="0" fontId="27" fillId="0" borderId="0" xfId="0" applyFont="1"/>
    <xf numFmtId="0" fontId="25" fillId="0" borderId="0" xfId="0" applyFont="1" applyFill="1"/>
    <xf numFmtId="0" fontId="16" fillId="0" borderId="0" xfId="0" applyFont="1" applyFill="1"/>
    <xf numFmtId="0" fontId="26" fillId="0" borderId="0" xfId="0" applyFont="1" applyBorder="1"/>
    <xf numFmtId="0" fontId="37" fillId="0" borderId="0" xfId="0" applyFont="1" applyBorder="1"/>
    <xf numFmtId="0" fontId="26" fillId="0" borderId="0" xfId="0" applyFont="1"/>
    <xf numFmtId="0" fontId="37" fillId="0" borderId="0" xfId="0" applyFont="1"/>
    <xf numFmtId="0" fontId="38" fillId="0" borderId="0" xfId="0" applyFont="1" applyAlignment="1">
      <alignment vertical="center" wrapText="1"/>
    </xf>
    <xf numFmtId="0" fontId="0" fillId="0" borderId="0" xfId="0" applyFont="1"/>
    <xf numFmtId="0" fontId="38" fillId="5" borderId="0" xfId="0" applyFont="1" applyFill="1"/>
    <xf numFmtId="0" fontId="0" fillId="0" borderId="0" xfId="0" applyFont="1" applyFill="1"/>
    <xf numFmtId="0" fontId="19" fillId="0" borderId="0" xfId="0" applyFont="1" applyAlignment="1">
      <alignment horizontal="center"/>
    </xf>
    <xf numFmtId="0" fontId="39" fillId="0" borderId="0" xfId="0" applyFont="1" applyAlignment="1">
      <alignment horizontal="center" vertical="top"/>
    </xf>
    <xf numFmtId="0" fontId="22" fillId="0" borderId="0" xfId="1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40" fillId="6" borderId="0" xfId="0" applyFont="1" applyFill="1" applyAlignment="1">
      <alignment horizontal="center"/>
    </xf>
    <xf numFmtId="0" fontId="41" fillId="6" borderId="0" xfId="0" applyFont="1" applyFill="1" applyAlignment="1">
      <alignment horizontal="center"/>
    </xf>
    <xf numFmtId="0" fontId="42" fillId="0" borderId="0" xfId="0" applyFont="1" applyAlignment="1">
      <alignment horizontal="center"/>
    </xf>
    <xf numFmtId="0" fontId="26" fillId="6" borderId="0" xfId="0" applyFont="1" applyFill="1" applyAlignment="1">
      <alignment horizontal="right"/>
    </xf>
    <xf numFmtId="0" fontId="25" fillId="6" borderId="0" xfId="0" applyFont="1" applyFill="1" applyAlignment="1"/>
    <xf numFmtId="0" fontId="36" fillId="7" borderId="0" xfId="0" applyFont="1" applyFill="1" applyAlignment="1">
      <alignment vertical="center"/>
    </xf>
    <xf numFmtId="0" fontId="18" fillId="7" borderId="3" xfId="0" applyFont="1" applyFill="1" applyBorder="1" applyAlignment="1">
      <alignment vertical="center"/>
    </xf>
    <xf numFmtId="0" fontId="33" fillId="6" borderId="5" xfId="0" applyFont="1" applyFill="1" applyBorder="1" applyAlignment="1">
      <alignment horizontal="center" vertical="center"/>
    </xf>
    <xf numFmtId="0" fontId="18" fillId="6" borderId="6" xfId="0" applyFont="1" applyFill="1" applyBorder="1" applyAlignment="1">
      <alignment horizontal="center" vertical="center"/>
    </xf>
    <xf numFmtId="0" fontId="18" fillId="6" borderId="7" xfId="0" applyFont="1" applyFill="1" applyBorder="1" applyAlignment="1">
      <alignment horizontal="center" vertical="center"/>
    </xf>
    <xf numFmtId="0" fontId="18" fillId="6" borderId="8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 vertical="center"/>
    </xf>
    <xf numFmtId="0" fontId="35" fillId="7" borderId="3" xfId="0" applyFont="1" applyFill="1" applyBorder="1" applyAlignment="1">
      <alignment vertical="center"/>
    </xf>
    <xf numFmtId="0" fontId="34" fillId="6" borderId="5" xfId="0" applyFont="1" applyFill="1" applyBorder="1" applyAlignment="1">
      <alignment horizontal="center" vertical="center"/>
    </xf>
    <xf numFmtId="0" fontId="35" fillId="6" borderId="6" xfId="0" applyFont="1" applyFill="1" applyBorder="1" applyAlignment="1">
      <alignment horizontal="center" vertical="center"/>
    </xf>
    <xf numFmtId="0" fontId="35" fillId="6" borderId="7" xfId="0" applyFont="1" applyFill="1" applyBorder="1" applyAlignment="1">
      <alignment horizontal="center" vertical="center"/>
    </xf>
    <xf numFmtId="0" fontId="35" fillId="6" borderId="8" xfId="0" applyFont="1" applyFill="1" applyBorder="1" applyAlignment="1">
      <alignment horizontal="center" vertical="center"/>
    </xf>
    <xf numFmtId="0" fontId="35" fillId="6" borderId="3" xfId="0" applyFont="1" applyFill="1" applyBorder="1" applyAlignment="1">
      <alignment horizontal="center" vertical="center"/>
    </xf>
    <xf numFmtId="0" fontId="35" fillId="6" borderId="9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right"/>
    </xf>
    <xf numFmtId="0" fontId="4" fillId="5" borderId="0" xfId="0" applyFont="1" applyFill="1" applyAlignment="1"/>
    <xf numFmtId="0" fontId="8" fillId="4" borderId="0" xfId="0" applyFont="1" applyFill="1" applyAlignment="1">
      <alignment vertical="center"/>
    </xf>
    <xf numFmtId="0" fontId="9" fillId="4" borderId="3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2" fillId="7" borderId="3" xfId="0" applyFont="1" applyFill="1" applyBorder="1" applyAlignment="1">
      <alignment vertical="center"/>
    </xf>
    <xf numFmtId="0" fontId="31" fillId="7" borderId="0" xfId="0" applyFont="1" applyFill="1" applyAlignment="1">
      <alignment vertical="center"/>
    </xf>
  </cellXfs>
  <cellStyles count="2">
    <cellStyle name="Hyperlink" xfId="1" builtinId="8"/>
    <cellStyle name="Normal" xfId="0" builtinId="0" customBuiltin="1"/>
  </cellStyles>
  <dxfs count="10">
    <dxf>
      <font>
        <b/>
        <i val="0"/>
        <color rgb="FFD73200"/>
      </font>
    </dxf>
    <dxf>
      <font>
        <b/>
        <i val="0"/>
        <color rgb="FFD73200"/>
      </font>
    </dxf>
    <dxf>
      <font>
        <b/>
        <i/>
        <color theme="2"/>
      </font>
    </dxf>
    <dxf>
      <font>
        <b/>
        <i/>
        <color theme="2"/>
      </font>
    </dxf>
    <dxf>
      <font>
        <b/>
        <i/>
        <color theme="2"/>
      </font>
    </dxf>
    <dxf>
      <font>
        <b/>
        <i/>
        <color theme="2"/>
      </font>
    </dxf>
    <dxf>
      <font>
        <b/>
        <i val="0"/>
        <color rgb="FFD73200"/>
      </font>
    </dxf>
    <dxf>
      <font>
        <b/>
        <i val="0"/>
        <color rgb="FFD73200"/>
      </font>
    </dxf>
    <dxf>
      <font>
        <b/>
        <i val="0"/>
        <color rgb="FFD73200"/>
      </font>
    </dxf>
    <dxf>
      <font>
        <b/>
        <i val="0"/>
        <color rgb="FFD73200"/>
      </font>
    </dxf>
  </dxfs>
  <tableStyles count="0" defaultTableStyle="TableStyleMedium9" defaultPivotStyle="PivotStyleLight16"/>
  <colors>
    <mruColors>
      <color rgb="FFD73200"/>
      <color rgb="FFEF7A0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400 Series Surface Metric'!Surface400"/><Relationship Id="rId7" Type="http://schemas.openxmlformats.org/officeDocument/2006/relationships/image" Target="../media/image1.png"/><Relationship Id="rId2" Type="http://schemas.openxmlformats.org/officeDocument/2006/relationships/hyperlink" Target="#Surface200"/><Relationship Id="rId1" Type="http://schemas.openxmlformats.org/officeDocument/2006/relationships/hyperlink" Target="#Surface400"/><Relationship Id="rId6" Type="http://schemas.openxmlformats.org/officeDocument/2006/relationships/hyperlink" Target="#Main!L10"/><Relationship Id="rId5" Type="http://schemas.openxmlformats.org/officeDocument/2006/relationships/hyperlink" Target="#'400 Series Invisible Flush'!Flush400"/><Relationship Id="rId4" Type="http://schemas.openxmlformats.org/officeDocument/2006/relationships/hyperlink" Target="#'200 Series Metric'!Surface200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ain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ain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Main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66674</xdr:colOff>
      <xdr:row>10</xdr:row>
      <xdr:rowOff>19049</xdr:rowOff>
    </xdr:from>
    <xdr:to>
      <xdr:col>8</xdr:col>
      <xdr:colOff>0</xdr:colOff>
      <xdr:row>13</xdr:row>
      <xdr:rowOff>9524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71874" y="2038349"/>
          <a:ext cx="1762126" cy="45720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50" b="1">
              <a:solidFill>
                <a:schemeClr val="bg1"/>
              </a:solidFill>
              <a:latin typeface="GaggenauText" panose="02010502020202010103" pitchFamily="50" charset="0"/>
            </a:rPr>
            <a:t>400 Series Surface</a:t>
          </a:r>
          <a:r>
            <a:rPr lang="en-US" sz="1050" b="1" baseline="0">
              <a:solidFill>
                <a:schemeClr val="bg1"/>
              </a:solidFill>
              <a:latin typeface="GaggenauText" panose="02010502020202010103" pitchFamily="50" charset="0"/>
            </a:rPr>
            <a:t> Install</a:t>
          </a:r>
          <a:endParaRPr lang="en-US" sz="1050" b="1">
            <a:solidFill>
              <a:schemeClr val="bg1"/>
            </a:solidFill>
            <a:latin typeface="GaggenauText" panose="02010502020202010103" pitchFamily="50" charset="0"/>
          </a:endParaRPr>
        </a:p>
      </xdr:txBody>
    </xdr:sp>
    <xdr:clientData/>
  </xdr:twoCellAnchor>
  <xdr:twoCellAnchor>
    <xdr:from>
      <xdr:col>5</xdr:col>
      <xdr:colOff>66674</xdr:colOff>
      <xdr:row>15</xdr:row>
      <xdr:rowOff>38099</xdr:rowOff>
    </xdr:from>
    <xdr:to>
      <xdr:col>8</xdr:col>
      <xdr:colOff>0</xdr:colOff>
      <xdr:row>15</xdr:row>
      <xdr:rowOff>495299</xdr:rowOff>
    </xdr:to>
    <xdr:sp macro="" textlink="">
      <xdr:nvSpPr>
        <xdr:cNvPr id="4" name="TextBox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571874" y="3009899"/>
          <a:ext cx="1762126" cy="457200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50" b="1">
              <a:solidFill>
                <a:schemeClr val="tx1"/>
              </a:solidFill>
              <a:latin typeface="GaggenauText" panose="02010502020202010103" pitchFamily="50" charset="0"/>
            </a:rPr>
            <a:t>200 Series Surface Install</a:t>
          </a:r>
        </a:p>
      </xdr:txBody>
    </xdr:sp>
    <xdr:clientData/>
  </xdr:twoCellAnchor>
  <xdr:twoCellAnchor>
    <xdr:from>
      <xdr:col>11</xdr:col>
      <xdr:colOff>47624</xdr:colOff>
      <xdr:row>10</xdr:row>
      <xdr:rowOff>19050</xdr:rowOff>
    </xdr:from>
    <xdr:to>
      <xdr:col>13</xdr:col>
      <xdr:colOff>590550</xdr:colOff>
      <xdr:row>14</xdr:row>
      <xdr:rowOff>9525</xdr:rowOff>
    </xdr:to>
    <xdr:sp macro="" textlink="">
      <xdr:nvSpPr>
        <xdr:cNvPr id="7" name="TextBox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7210424" y="2038350"/>
          <a:ext cx="1762126" cy="45720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50" b="1">
              <a:solidFill>
                <a:schemeClr val="bg1"/>
              </a:solidFill>
              <a:latin typeface="GaggenauText" panose="02010502020202010103" pitchFamily="50" charset="0"/>
            </a:rPr>
            <a:t>400 Series Surface</a:t>
          </a:r>
          <a:r>
            <a:rPr lang="en-US" sz="1050" b="1" baseline="0">
              <a:solidFill>
                <a:schemeClr val="bg1"/>
              </a:solidFill>
              <a:latin typeface="GaggenauText" panose="02010502020202010103" pitchFamily="50" charset="0"/>
            </a:rPr>
            <a:t> Install</a:t>
          </a:r>
          <a:endParaRPr lang="en-US" sz="1050" b="1">
            <a:solidFill>
              <a:schemeClr val="bg1"/>
            </a:solidFill>
            <a:latin typeface="GaggenauText" panose="02010502020202010103" pitchFamily="50" charset="0"/>
          </a:endParaRPr>
        </a:p>
      </xdr:txBody>
    </xdr:sp>
    <xdr:clientData/>
  </xdr:twoCellAnchor>
  <xdr:twoCellAnchor>
    <xdr:from>
      <xdr:col>11</xdr:col>
      <xdr:colOff>57149</xdr:colOff>
      <xdr:row>15</xdr:row>
      <xdr:rowOff>38099</xdr:rowOff>
    </xdr:from>
    <xdr:to>
      <xdr:col>13</xdr:col>
      <xdr:colOff>600075</xdr:colOff>
      <xdr:row>15</xdr:row>
      <xdr:rowOff>495299</xdr:rowOff>
    </xdr:to>
    <xdr:sp macro="" textlink="">
      <xdr:nvSpPr>
        <xdr:cNvPr id="10" name="TextBox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7219949" y="3009899"/>
          <a:ext cx="1762126" cy="457200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50" b="1">
              <a:solidFill>
                <a:schemeClr val="tx1"/>
              </a:solidFill>
              <a:latin typeface="GaggenauText" panose="02010502020202010103" pitchFamily="50" charset="0"/>
            </a:rPr>
            <a:t>200 Series Surface Install</a:t>
          </a:r>
        </a:p>
      </xdr:txBody>
    </xdr:sp>
    <xdr:clientData/>
  </xdr:twoCellAnchor>
  <xdr:twoCellAnchor>
    <xdr:from>
      <xdr:col>11</xdr:col>
      <xdr:colOff>57150</xdr:colOff>
      <xdr:row>14</xdr:row>
      <xdr:rowOff>38100</xdr:rowOff>
    </xdr:from>
    <xdr:to>
      <xdr:col>13</xdr:col>
      <xdr:colOff>602742</xdr:colOff>
      <xdr:row>15</xdr:row>
      <xdr:rowOff>9525</xdr:rowOff>
    </xdr:to>
    <xdr:sp macro="" textlink="">
      <xdr:nvSpPr>
        <xdr:cNvPr id="5" name="Rectangl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19950" y="2524125"/>
          <a:ext cx="1764792" cy="4572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 </a:t>
          </a:r>
          <a:r>
            <a:rPr lang="en-US" sz="1050" b="1" baseline="0">
              <a:solidFill>
                <a:sysClr val="windowText" lastClr="000000"/>
              </a:solidFill>
              <a:latin typeface="GaggenauText" panose="02010502020202010103" pitchFamily="50" charset="0"/>
            </a:rPr>
            <a:t>4</a:t>
          </a:r>
          <a:r>
            <a:rPr lang="en-US" sz="1050" b="1">
              <a:solidFill>
                <a:sysClr val="windowText" lastClr="000000"/>
              </a:solidFill>
              <a:latin typeface="GaggenauText" panose="02010502020202010103" pitchFamily="50" charset="0"/>
            </a:rPr>
            <a:t>00 Series Invisible Flush</a:t>
          </a:r>
          <a:r>
            <a:rPr lang="en-US" sz="1050" b="1">
              <a:solidFill>
                <a:srgbClr val="FF0000"/>
              </a:solidFill>
              <a:latin typeface="GaggenauText" panose="02010502020202010103" pitchFamily="50" charset="0"/>
            </a:rPr>
            <a:t>*</a:t>
          </a:r>
        </a:p>
      </xdr:txBody>
    </xdr:sp>
    <xdr:clientData/>
  </xdr:twoCellAnchor>
  <xdr:twoCellAnchor>
    <xdr:from>
      <xdr:col>5</xdr:col>
      <xdr:colOff>76200</xdr:colOff>
      <xdr:row>14</xdr:row>
      <xdr:rowOff>38100</xdr:rowOff>
    </xdr:from>
    <xdr:to>
      <xdr:col>8</xdr:col>
      <xdr:colOff>12192</xdr:colOff>
      <xdr:row>15</xdr:row>
      <xdr:rowOff>9525</xdr:rowOff>
    </xdr:to>
    <xdr:sp macro="" textlink="">
      <xdr:nvSpPr>
        <xdr:cNvPr id="11" name="Rectangle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581400" y="1990725"/>
          <a:ext cx="1764792" cy="4572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="1" i="0" baseline="0">
              <a:solidFill>
                <a:sysClr val="windowText" lastClr="000000"/>
              </a:solidFill>
              <a:latin typeface="GaggenauText" panose="02010502020202010103" pitchFamily="50" charset="0"/>
            </a:rPr>
            <a:t>4</a:t>
          </a:r>
          <a:r>
            <a:rPr lang="en-US" sz="1050" b="1" i="0">
              <a:solidFill>
                <a:sysClr val="windowText" lastClr="000000"/>
              </a:solidFill>
              <a:latin typeface="GaggenauText" panose="02010502020202010103" pitchFamily="50" charset="0"/>
            </a:rPr>
            <a:t>00 Series Invisible </a:t>
          </a:r>
          <a:r>
            <a:rPr lang="en-US" sz="1050" b="1" i="0" kern="0" baseline="0">
              <a:solidFill>
                <a:sysClr val="windowText" lastClr="000000"/>
              </a:solidFill>
              <a:latin typeface="GaggenauText" panose="02010502020202010103" pitchFamily="50" charset="0"/>
            </a:rPr>
            <a:t>Flush</a:t>
          </a:r>
          <a:br>
            <a:rPr lang="en-US" sz="1050" b="1" i="0">
              <a:solidFill>
                <a:sysClr val="windowText" lastClr="000000"/>
              </a:solidFill>
              <a:latin typeface="GaggenauText" panose="02010502020202010103" pitchFamily="50" charset="0"/>
            </a:rPr>
          </a:br>
          <a:r>
            <a:rPr lang="en-US" sz="850" b="1" i="0">
              <a:solidFill>
                <a:srgbClr val="D73200"/>
              </a:solidFill>
              <a:latin typeface="GaggenauText" panose="02010502020202010103" pitchFamily="50" charset="0"/>
            </a:rPr>
            <a:t>(Must</a:t>
          </a:r>
          <a:r>
            <a:rPr lang="en-US" sz="850" b="1" i="0" baseline="0">
              <a:solidFill>
                <a:srgbClr val="D73200"/>
              </a:solidFill>
              <a:latin typeface="GaggenauText" panose="02010502020202010103" pitchFamily="50" charset="0"/>
            </a:rPr>
            <a:t> use Metric Measurement)</a:t>
          </a:r>
          <a:endParaRPr lang="en-US" sz="850" b="1" i="0">
            <a:solidFill>
              <a:srgbClr val="D73200"/>
            </a:solidFill>
            <a:latin typeface="GaggenauText" panose="02010502020202010103" pitchFamily="50" charset="0"/>
          </a:endParaRPr>
        </a:p>
      </xdr:txBody>
    </xdr:sp>
    <xdr:clientData/>
  </xdr:twoCellAnchor>
  <xdr:twoCellAnchor editAs="absolute">
    <xdr:from>
      <xdr:col>7</xdr:col>
      <xdr:colOff>85725</xdr:colOff>
      <xdr:row>19</xdr:row>
      <xdr:rowOff>47625</xdr:rowOff>
    </xdr:from>
    <xdr:to>
      <xdr:col>11</xdr:col>
      <xdr:colOff>532645</xdr:colOff>
      <xdr:row>21</xdr:row>
      <xdr:rowOff>141548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BD4FBCD-C28F-B348-C901-410219DAAF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3733800"/>
          <a:ext cx="2885320" cy="4177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20</xdr:row>
      <xdr:rowOff>101600</xdr:rowOff>
    </xdr:from>
    <xdr:to>
      <xdr:col>7</xdr:col>
      <xdr:colOff>596900</xdr:colOff>
      <xdr:row>23</xdr:row>
      <xdr:rowOff>63500</xdr:rowOff>
    </xdr:to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553200" y="5295900"/>
          <a:ext cx="3657600" cy="457200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 b="1">
              <a:latin typeface="GaggenauDisplay" panose="02010502020202010101" pitchFamily="50" charset="0"/>
            </a:rPr>
            <a:t>Return to main page</a:t>
          </a:r>
        </a:p>
      </xdr:txBody>
    </xdr:sp>
    <xdr:clientData/>
  </xdr:twoCellAnchor>
  <xdr:twoCellAnchor>
    <xdr:from>
      <xdr:col>7</xdr:col>
      <xdr:colOff>1765300</xdr:colOff>
      <xdr:row>8</xdr:row>
      <xdr:rowOff>165100</xdr:rowOff>
    </xdr:from>
    <xdr:to>
      <xdr:col>7</xdr:col>
      <xdr:colOff>2851387</xdr:colOff>
      <xdr:row>13</xdr:row>
      <xdr:rowOff>63500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2CD9B2-F221-4B97-BD15-F26D3E6323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270" b="10339"/>
        <a:stretch/>
      </xdr:blipFill>
      <xdr:spPr>
        <a:xfrm>
          <a:off x="11379200" y="2552700"/>
          <a:ext cx="1086087" cy="1016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20</xdr:row>
      <xdr:rowOff>101600</xdr:rowOff>
    </xdr:from>
    <xdr:to>
      <xdr:col>7</xdr:col>
      <xdr:colOff>596900</xdr:colOff>
      <xdr:row>23</xdr:row>
      <xdr:rowOff>63500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553200" y="5295900"/>
          <a:ext cx="3657600" cy="457200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 b="1">
              <a:latin typeface="GaggenauDisplay" panose="02010502020202010101" pitchFamily="50" charset="0"/>
            </a:rPr>
            <a:t>Return to main page</a:t>
          </a:r>
        </a:p>
      </xdr:txBody>
    </xdr:sp>
    <xdr:clientData/>
  </xdr:twoCellAnchor>
  <xdr:twoCellAnchor editAs="oneCell">
    <xdr:from>
      <xdr:col>7</xdr:col>
      <xdr:colOff>1765300</xdr:colOff>
      <xdr:row>8</xdr:row>
      <xdr:rowOff>165100</xdr:rowOff>
    </xdr:from>
    <xdr:to>
      <xdr:col>7</xdr:col>
      <xdr:colOff>2851387</xdr:colOff>
      <xdr:row>13</xdr:row>
      <xdr:rowOff>63500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6FA1320-799F-407B-AD0F-F2E23D2756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270" b="10339"/>
        <a:stretch/>
      </xdr:blipFill>
      <xdr:spPr>
        <a:xfrm>
          <a:off x="11379200" y="2552700"/>
          <a:ext cx="1086087" cy="1016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317500</xdr:colOff>
      <xdr:row>23</xdr:row>
      <xdr:rowOff>38100</xdr:rowOff>
    </xdr:from>
    <xdr:to>
      <xdr:col>6</xdr:col>
      <xdr:colOff>558800</xdr:colOff>
      <xdr:row>25</xdr:row>
      <xdr:rowOff>114300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6680200" y="6070600"/>
          <a:ext cx="2882900" cy="431800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/>
            <a:t>Return to main page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317500</xdr:colOff>
      <xdr:row>23</xdr:row>
      <xdr:rowOff>38100</xdr:rowOff>
    </xdr:from>
    <xdr:to>
      <xdr:col>6</xdr:col>
      <xdr:colOff>558800</xdr:colOff>
      <xdr:row>25</xdr:row>
      <xdr:rowOff>114300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6670675" y="6000750"/>
          <a:ext cx="2889250" cy="428625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/>
            <a:t>Return to main page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317500</xdr:colOff>
      <xdr:row>23</xdr:row>
      <xdr:rowOff>38100</xdr:rowOff>
    </xdr:from>
    <xdr:to>
      <xdr:col>6</xdr:col>
      <xdr:colOff>1333500</xdr:colOff>
      <xdr:row>25</xdr:row>
      <xdr:rowOff>139700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7162800" y="5232400"/>
          <a:ext cx="3657600" cy="457200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 b="1">
              <a:latin typeface="GaggenauDisplay" panose="02010502020202010101" pitchFamily="50" charset="0"/>
            </a:rPr>
            <a:t>Return to main page</a:t>
          </a:r>
        </a:p>
      </xdr:txBody>
    </xdr:sp>
    <xdr:clientData/>
  </xdr:twoCellAnchor>
  <xdr:twoCellAnchor>
    <xdr:from>
      <xdr:col>6</xdr:col>
      <xdr:colOff>1574800</xdr:colOff>
      <xdr:row>8</xdr:row>
      <xdr:rowOff>203201</xdr:rowOff>
    </xdr:from>
    <xdr:to>
      <xdr:col>6</xdr:col>
      <xdr:colOff>3184835</xdr:colOff>
      <xdr:row>16</xdr:row>
      <xdr:rowOff>266700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09BE34B-A04B-8A17-6793-CCD837D7F0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52"/>
        <a:stretch/>
      </xdr:blipFill>
      <xdr:spPr>
        <a:xfrm>
          <a:off x="11061700" y="2578101"/>
          <a:ext cx="1610035" cy="14096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901700</xdr:colOff>
      <xdr:row>19</xdr:row>
      <xdr:rowOff>50800</xdr:rowOff>
    </xdr:from>
    <xdr:to>
      <xdr:col>6</xdr:col>
      <xdr:colOff>901700</xdr:colOff>
      <xdr:row>22</xdr:row>
      <xdr:rowOff>12700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6248400" y="4965700"/>
          <a:ext cx="3657600" cy="457200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 b="1">
              <a:latin typeface="GaggenauDisplay" panose="02010502020202010101" pitchFamily="50" charset="0"/>
            </a:rPr>
            <a:t>Return to main page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901700</xdr:colOff>
      <xdr:row>19</xdr:row>
      <xdr:rowOff>50800</xdr:rowOff>
    </xdr:from>
    <xdr:to>
      <xdr:col>6</xdr:col>
      <xdr:colOff>901700</xdr:colOff>
      <xdr:row>22</xdr:row>
      <xdr:rowOff>12700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6248400" y="5245100"/>
          <a:ext cx="3657600" cy="457200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 b="1">
              <a:latin typeface="GaggenauDisplay" panose="02010502020202010101" pitchFamily="50" charset="0"/>
            </a:rPr>
            <a:t>Return to main page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BSH1 Warm">
      <a:dk1>
        <a:srgbClr val="000000"/>
      </a:dk1>
      <a:lt1>
        <a:srgbClr val="FFFFFF"/>
      </a:lt1>
      <a:dk2>
        <a:srgbClr val="99C8AD"/>
      </a:dk2>
      <a:lt2>
        <a:srgbClr val="E66E0F"/>
      </a:lt2>
      <a:accent1>
        <a:srgbClr val="AA3232"/>
      </a:accent1>
      <a:accent2>
        <a:srgbClr val="96B9DC"/>
      </a:accent2>
      <a:accent3>
        <a:srgbClr val="0050A5"/>
      </a:accent3>
      <a:accent4>
        <a:srgbClr val="F0C896"/>
      </a:accent4>
      <a:accent5>
        <a:srgbClr val="E66E0F"/>
      </a:accent5>
      <a:accent6>
        <a:srgbClr val="99C8AD"/>
      </a:accent6>
      <a:hlink>
        <a:srgbClr val="0050A5"/>
      </a:hlink>
      <a:folHlink>
        <a:srgbClr val="F0C896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GaggenauConcierge@bshg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19"/>
  <sheetViews>
    <sheetView showGridLines="0" showRowColHeaders="0" tabSelected="1" workbookViewId="0">
      <selection activeCell="J29" sqref="J29"/>
    </sheetView>
  </sheetViews>
  <sheetFormatPr defaultRowHeight="12.5" x14ac:dyDescent="0.25"/>
  <cols>
    <col min="1" max="1" width="16" customWidth="1"/>
    <col min="2" max="2" width="9.1796875" customWidth="1"/>
  </cols>
  <sheetData>
    <row r="1" spans="2:17" ht="23.25" customHeight="1" x14ac:dyDescent="0.25"/>
    <row r="2" spans="2:17" ht="15.5" x14ac:dyDescent="0.35">
      <c r="C2" s="86" t="s">
        <v>31</v>
      </c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</row>
    <row r="3" spans="2:17" ht="20" x14ac:dyDescent="0.4">
      <c r="B3" s="29"/>
      <c r="C3" s="43"/>
      <c r="D3" s="43"/>
      <c r="E3" s="43"/>
      <c r="F3" s="43"/>
      <c r="G3" s="43"/>
      <c r="H3" s="88" t="s">
        <v>32</v>
      </c>
      <c r="I3" s="89"/>
      <c r="J3" s="89"/>
      <c r="K3" s="89"/>
      <c r="L3" s="89"/>
      <c r="M3" s="43"/>
      <c r="N3" s="43"/>
      <c r="O3" s="43"/>
      <c r="P3" s="43"/>
      <c r="Q3" s="43"/>
    </row>
    <row r="4" spans="2:17" ht="8.25" customHeight="1" x14ac:dyDescent="0.35">
      <c r="C4" s="44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</row>
    <row r="5" spans="2:17" ht="9" customHeight="1" x14ac:dyDescent="0.35"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</row>
    <row r="6" spans="2:17" ht="15.5" hidden="1" x14ac:dyDescent="0.35"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</row>
    <row r="7" spans="2:17" ht="15.5" hidden="1" x14ac:dyDescent="0.35"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</row>
    <row r="8" spans="2:17" ht="15.5" x14ac:dyDescent="0.35">
      <c r="C8" s="43"/>
      <c r="D8" s="92" t="s">
        <v>104</v>
      </c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43"/>
    </row>
    <row r="9" spans="2:17" ht="13" x14ac:dyDescent="0.3">
      <c r="C9" s="83"/>
      <c r="D9" s="83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83"/>
      <c r="Q9" s="83"/>
    </row>
    <row r="10" spans="2:17" ht="14" x14ac:dyDescent="0.3">
      <c r="C10" s="83"/>
      <c r="D10" s="83"/>
      <c r="E10" s="45"/>
      <c r="F10" s="90" t="s">
        <v>61</v>
      </c>
      <c r="G10" s="91"/>
      <c r="H10" s="91"/>
      <c r="I10" s="45"/>
      <c r="J10" s="42"/>
      <c r="K10" s="45"/>
      <c r="L10" s="90" t="s">
        <v>62</v>
      </c>
      <c r="M10" s="91"/>
      <c r="N10" s="91"/>
      <c r="O10" s="45"/>
      <c r="P10" s="83"/>
      <c r="Q10" s="83"/>
    </row>
    <row r="11" spans="2:17" ht="13" x14ac:dyDescent="0.3">
      <c r="C11" s="46"/>
      <c r="D11" s="83"/>
      <c r="E11" s="45"/>
      <c r="F11" s="45"/>
      <c r="G11" s="45"/>
      <c r="H11" s="45"/>
      <c r="I11" s="45"/>
      <c r="J11" s="42"/>
      <c r="K11" s="45"/>
      <c r="L11" s="45"/>
      <c r="M11" s="45"/>
      <c r="N11" s="45"/>
      <c r="O11" s="45"/>
      <c r="P11" s="83"/>
      <c r="Q11" s="83"/>
    </row>
    <row r="12" spans="2:17" ht="13" x14ac:dyDescent="0.3">
      <c r="C12" s="83"/>
      <c r="D12" s="83"/>
      <c r="E12" s="45"/>
      <c r="F12" s="45"/>
      <c r="G12" s="45"/>
      <c r="H12" s="45"/>
      <c r="I12" s="45"/>
      <c r="J12" s="42"/>
      <c r="K12" s="45"/>
      <c r="L12" s="45"/>
      <c r="M12" s="45"/>
      <c r="N12" s="45"/>
      <c r="O12" s="45"/>
      <c r="P12" s="83"/>
      <c r="Q12" s="83"/>
    </row>
    <row r="13" spans="2:17" ht="11.25" customHeight="1" x14ac:dyDescent="0.3">
      <c r="C13" s="83"/>
      <c r="D13" s="83"/>
      <c r="E13" s="45"/>
      <c r="F13" s="45"/>
      <c r="G13" s="45"/>
      <c r="H13" s="45"/>
      <c r="I13" s="45"/>
      <c r="J13" s="42"/>
      <c r="K13" s="45"/>
      <c r="L13" s="45"/>
      <c r="M13" s="45"/>
      <c r="N13" s="45"/>
      <c r="O13" s="45"/>
      <c r="P13" s="83"/>
      <c r="Q13" s="83"/>
    </row>
    <row r="14" spans="2:17" ht="4.5" hidden="1" customHeight="1" x14ac:dyDescent="0.3">
      <c r="C14" s="83"/>
      <c r="D14" s="83"/>
      <c r="E14" s="45"/>
      <c r="F14" s="45"/>
      <c r="G14" s="45"/>
      <c r="H14" s="45"/>
      <c r="I14" s="45"/>
      <c r="J14" s="42"/>
      <c r="K14" s="45"/>
      <c r="L14" s="45"/>
      <c r="M14" s="45"/>
      <c r="N14" s="45"/>
      <c r="O14" s="45"/>
      <c r="P14" s="83"/>
      <c r="Q14" s="83"/>
    </row>
    <row r="15" spans="2:17" ht="38.25" customHeight="1" x14ac:dyDescent="0.3">
      <c r="C15" s="83"/>
      <c r="D15" s="83"/>
      <c r="E15" s="45"/>
      <c r="F15" s="45"/>
      <c r="G15" s="45"/>
      <c r="H15" s="45"/>
      <c r="I15" s="45"/>
      <c r="J15" s="42"/>
      <c r="K15" s="45"/>
      <c r="L15" s="45"/>
      <c r="M15" s="45"/>
      <c r="N15" s="45"/>
      <c r="O15" s="45"/>
      <c r="P15" s="83"/>
      <c r="Q15" s="83"/>
    </row>
    <row r="16" spans="2:17" ht="51.75" customHeight="1" x14ac:dyDescent="0.3">
      <c r="C16" s="83"/>
      <c r="D16" s="83"/>
      <c r="E16" s="45"/>
      <c r="F16" s="45"/>
      <c r="G16" s="45"/>
      <c r="H16" s="45"/>
      <c r="I16" s="45"/>
      <c r="J16" s="42"/>
      <c r="K16" s="45"/>
      <c r="L16" s="45"/>
      <c r="M16" s="45"/>
      <c r="N16" s="45"/>
      <c r="O16" s="45"/>
      <c r="P16" s="83"/>
      <c r="Q16" s="83"/>
    </row>
    <row r="17" spans="3:17" s="37" customFormat="1" ht="9" customHeight="1" x14ac:dyDescent="0.3">
      <c r="C17" s="85"/>
      <c r="D17" s="85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85"/>
      <c r="Q17" s="85"/>
    </row>
    <row r="18" spans="3:17" ht="15.5" x14ac:dyDescent="0.35">
      <c r="C18" s="83"/>
      <c r="D18" s="83"/>
      <c r="E18" s="92" t="s">
        <v>44</v>
      </c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83"/>
      <c r="Q18" s="83"/>
    </row>
    <row r="19" spans="3:17" ht="18.75" customHeight="1" x14ac:dyDescent="0.25">
      <c r="C19" s="83"/>
      <c r="D19" s="83"/>
      <c r="E19" s="87" t="s">
        <v>85</v>
      </c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3"/>
      <c r="Q19" s="83"/>
    </row>
  </sheetData>
  <sheetProtection sheet="1" objects="1" selectLockedCells="1"/>
  <mergeCells count="7">
    <mergeCell ref="C2:Q2"/>
    <mergeCell ref="E19:O19"/>
    <mergeCell ref="H3:L3"/>
    <mergeCell ref="F10:H10"/>
    <mergeCell ref="L10:N10"/>
    <mergeCell ref="D8:P8"/>
    <mergeCell ref="E18:O18"/>
  </mergeCells>
  <hyperlinks>
    <hyperlink ref="H3" r:id="rId1" xr:uid="{00000000-0004-0000-0000-000000000000}"/>
  </hyperlinks>
  <pageMargins left="0.7" right="0.7" top="0.75" bottom="0.75" header="0.3" footer="0.3"/>
  <pageSetup orientation="portrait" horizontalDpi="4294967293" verticalDpi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2"/>
  <sheetViews>
    <sheetView workbookViewId="0"/>
  </sheetViews>
  <sheetFormatPr defaultRowHeight="12.5" x14ac:dyDescent="0.25"/>
  <cols>
    <col min="1" max="1" width="21.7265625" bestFit="1" customWidth="1"/>
  </cols>
  <sheetData>
    <row r="1" spans="1:5" ht="13" x14ac:dyDescent="0.3">
      <c r="A1" s="5" t="s">
        <v>58</v>
      </c>
    </row>
    <row r="3" spans="1:5" x14ac:dyDescent="0.25">
      <c r="A3" t="s">
        <v>1</v>
      </c>
      <c r="B3">
        <v>11.3125</v>
      </c>
      <c r="C3">
        <f>$B3*'200 Series Imperial'!C3</f>
        <v>0</v>
      </c>
      <c r="D3">
        <f>TRUNC(C3)</f>
        <v>0</v>
      </c>
      <c r="E3">
        <f>C3-D3</f>
        <v>0</v>
      </c>
    </row>
    <row r="4" spans="1:5" x14ac:dyDescent="0.25">
      <c r="A4" t="s">
        <v>3</v>
      </c>
      <c r="B4">
        <v>5.9375</v>
      </c>
      <c r="C4">
        <f>$B4*'200 Series Imperial'!C4</f>
        <v>0</v>
      </c>
      <c r="D4">
        <f>TRUNC(C4)</f>
        <v>0</v>
      </c>
      <c r="E4">
        <f>C4-D4</f>
        <v>0</v>
      </c>
    </row>
    <row r="5" spans="1:5" x14ac:dyDescent="0.25">
      <c r="A5" t="s">
        <v>2</v>
      </c>
      <c r="B5">
        <v>0.1875</v>
      </c>
      <c r="C5">
        <f>$B5*'200 Series Imperial'!C5</f>
        <v>0</v>
      </c>
      <c r="D5">
        <f>TRUNC(C5)</f>
        <v>0</v>
      </c>
      <c r="E5">
        <f>C5-D5</f>
        <v>0</v>
      </c>
    </row>
    <row r="6" spans="1:5" x14ac:dyDescent="0.25">
      <c r="A6" s="3" t="s">
        <v>15</v>
      </c>
      <c r="B6">
        <v>22.8125</v>
      </c>
      <c r="C6">
        <f>$B6*'200 Series Imperial'!C6</f>
        <v>0</v>
      </c>
      <c r="D6">
        <f t="shared" ref="D6:D10" si="0">TRUNC(C6)</f>
        <v>0</v>
      </c>
      <c r="E6">
        <f t="shared" ref="E6" si="1">C6-D6</f>
        <v>0</v>
      </c>
    </row>
    <row r="8" spans="1:5" x14ac:dyDescent="0.25">
      <c r="A8" t="s">
        <v>5</v>
      </c>
      <c r="C8">
        <f>SUM(C3:C6)</f>
        <v>0</v>
      </c>
      <c r="D8">
        <f t="shared" si="0"/>
        <v>0</v>
      </c>
      <c r="E8">
        <f t="shared" ref="E8:E10" si="2">C8-D8</f>
        <v>0</v>
      </c>
    </row>
    <row r="9" spans="1:5" x14ac:dyDescent="0.25">
      <c r="A9" t="s">
        <v>6</v>
      </c>
      <c r="C9">
        <v>0.8125</v>
      </c>
      <c r="D9">
        <f>TRUNC(C9)</f>
        <v>0</v>
      </c>
      <c r="E9">
        <f t="shared" si="2"/>
        <v>0.8125</v>
      </c>
    </row>
    <row r="10" spans="1:5" x14ac:dyDescent="0.25">
      <c r="A10" t="s">
        <v>7</v>
      </c>
      <c r="C10">
        <f>C8-C9</f>
        <v>-0.8125</v>
      </c>
      <c r="D10">
        <f t="shared" si="0"/>
        <v>0</v>
      </c>
      <c r="E10">
        <f t="shared" si="2"/>
        <v>-0.8125</v>
      </c>
    </row>
    <row r="11" spans="1:5" x14ac:dyDescent="0.25">
      <c r="A11" s="3"/>
    </row>
    <row r="13" spans="1:5" ht="13" x14ac:dyDescent="0.3">
      <c r="A13" s="5" t="s">
        <v>59</v>
      </c>
    </row>
    <row r="15" spans="1:5" x14ac:dyDescent="0.25">
      <c r="A15" t="s">
        <v>1</v>
      </c>
      <c r="B15">
        <v>288</v>
      </c>
      <c r="C15">
        <f>'200 Series Metric'!Surface200*'200'!B15</f>
        <v>0</v>
      </c>
      <c r="D15">
        <f>TRUNC(C15)</f>
        <v>0</v>
      </c>
      <c r="E15">
        <f>C15-D15</f>
        <v>0</v>
      </c>
    </row>
    <row r="16" spans="1:5" x14ac:dyDescent="0.25">
      <c r="A16" t="s">
        <v>3</v>
      </c>
      <c r="B16">
        <v>150</v>
      </c>
      <c r="C16">
        <f>'200 Series Metric'!C4*'200'!B16</f>
        <v>0</v>
      </c>
      <c r="D16">
        <f>TRUNC(C16)</f>
        <v>0</v>
      </c>
      <c r="E16">
        <f>C16-D16</f>
        <v>0</v>
      </c>
    </row>
    <row r="17" spans="1:5" x14ac:dyDescent="0.25">
      <c r="A17" t="s">
        <v>2</v>
      </c>
      <c r="B17">
        <v>5</v>
      </c>
      <c r="C17">
        <f>'200 Series Metric'!C5*'200'!B17</f>
        <v>0</v>
      </c>
      <c r="D17">
        <f>TRUNC(C17)</f>
        <v>0</v>
      </c>
      <c r="E17">
        <f>C17-D17</f>
        <v>0</v>
      </c>
    </row>
    <row r="18" spans="1:5" x14ac:dyDescent="0.25">
      <c r="A18" s="3" t="s">
        <v>15</v>
      </c>
      <c r="B18">
        <v>580</v>
      </c>
      <c r="C18">
        <f>'200 Series Metric'!C6*'200'!B18</f>
        <v>0</v>
      </c>
      <c r="D18">
        <f t="shared" ref="D18" si="3">TRUNC(C18)</f>
        <v>0</v>
      </c>
      <c r="E18">
        <f t="shared" ref="E18" si="4">C18-D18</f>
        <v>0</v>
      </c>
    </row>
    <row r="20" spans="1:5" x14ac:dyDescent="0.25">
      <c r="A20" t="s">
        <v>5</v>
      </c>
      <c r="C20">
        <f>SUM(C15:C18)</f>
        <v>0</v>
      </c>
      <c r="D20">
        <f t="shared" ref="D20" si="5">TRUNC(C20)</f>
        <v>0</v>
      </c>
      <c r="E20">
        <f t="shared" ref="E20:E22" si="6">C20-D20</f>
        <v>0</v>
      </c>
    </row>
    <row r="21" spans="1:5" x14ac:dyDescent="0.25">
      <c r="A21" t="s">
        <v>6</v>
      </c>
      <c r="C21">
        <v>20</v>
      </c>
      <c r="D21">
        <f>TRUNC(C21)</f>
        <v>20</v>
      </c>
      <c r="E21">
        <f t="shared" si="6"/>
        <v>0</v>
      </c>
    </row>
    <row r="22" spans="1:5" x14ac:dyDescent="0.25">
      <c r="A22" t="s">
        <v>7</v>
      </c>
      <c r="C22">
        <f>C20-C21</f>
        <v>-20</v>
      </c>
      <c r="D22">
        <f t="shared" ref="D22" si="7">TRUNC(C22)</f>
        <v>-20</v>
      </c>
      <c r="E22">
        <f t="shared" si="6"/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16"/>
  <sheetViews>
    <sheetView workbookViewId="0">
      <selection activeCell="C27" sqref="C27"/>
    </sheetView>
  </sheetViews>
  <sheetFormatPr defaultColWidth="9.1796875" defaultRowHeight="12.5" x14ac:dyDescent="0.25"/>
  <cols>
    <col min="3" max="3" width="9.1796875" style="2"/>
  </cols>
  <sheetData>
    <row r="1" spans="2:3" x14ac:dyDescent="0.25">
      <c r="B1">
        <v>0</v>
      </c>
    </row>
    <row r="2" spans="2:3" x14ac:dyDescent="0.25">
      <c r="B2">
        <v>0.5</v>
      </c>
      <c r="C2" s="1" t="s">
        <v>64</v>
      </c>
    </row>
    <row r="3" spans="2:3" x14ac:dyDescent="0.25">
      <c r="B3">
        <v>0.25</v>
      </c>
      <c r="C3" s="1" t="s">
        <v>65</v>
      </c>
    </row>
    <row r="4" spans="2:3" x14ac:dyDescent="0.25">
      <c r="B4">
        <v>0.75</v>
      </c>
      <c r="C4" s="1" t="s">
        <v>66</v>
      </c>
    </row>
    <row r="5" spans="2:3" x14ac:dyDescent="0.25">
      <c r="B5">
        <v>0.125</v>
      </c>
      <c r="C5" s="1" t="s">
        <v>67</v>
      </c>
    </row>
    <row r="6" spans="2:3" x14ac:dyDescent="0.25">
      <c r="B6">
        <v>0.375</v>
      </c>
      <c r="C6" s="1" t="s">
        <v>68</v>
      </c>
    </row>
    <row r="7" spans="2:3" x14ac:dyDescent="0.25">
      <c r="B7">
        <v>0.625</v>
      </c>
      <c r="C7" s="1" t="s">
        <v>69</v>
      </c>
    </row>
    <row r="8" spans="2:3" x14ac:dyDescent="0.25">
      <c r="B8">
        <v>0.875</v>
      </c>
      <c r="C8" s="1" t="s">
        <v>70</v>
      </c>
    </row>
    <row r="9" spans="2:3" x14ac:dyDescent="0.25">
      <c r="B9">
        <v>6.25E-2</v>
      </c>
      <c r="C9" s="1" t="s">
        <v>71</v>
      </c>
    </row>
    <row r="10" spans="2:3" x14ac:dyDescent="0.25">
      <c r="B10">
        <v>0.1875</v>
      </c>
      <c r="C10" s="1" t="s">
        <v>72</v>
      </c>
    </row>
    <row r="11" spans="2:3" x14ac:dyDescent="0.25">
      <c r="B11">
        <v>0.3125</v>
      </c>
      <c r="C11" s="1" t="s">
        <v>73</v>
      </c>
    </row>
    <row r="12" spans="2:3" x14ac:dyDescent="0.25">
      <c r="B12" s="2">
        <v>0.4375</v>
      </c>
      <c r="C12" s="1" t="s">
        <v>74</v>
      </c>
    </row>
    <row r="13" spans="2:3" x14ac:dyDescent="0.25">
      <c r="B13" s="2">
        <v>0.5625</v>
      </c>
      <c r="C13" s="1" t="s">
        <v>75</v>
      </c>
    </row>
    <row r="14" spans="2:3" x14ac:dyDescent="0.25">
      <c r="B14">
        <v>0.6875</v>
      </c>
      <c r="C14" s="1" t="s">
        <v>76</v>
      </c>
    </row>
    <row r="15" spans="2:3" x14ac:dyDescent="0.25">
      <c r="B15">
        <v>0.8125</v>
      </c>
      <c r="C15" s="1" t="s">
        <v>77</v>
      </c>
    </row>
    <row r="16" spans="2:3" x14ac:dyDescent="0.25">
      <c r="B16">
        <v>0.9375</v>
      </c>
      <c r="C16" s="1" t="s">
        <v>78</v>
      </c>
    </row>
  </sheetData>
  <sheetProtection selectLockedCells="1"/>
  <pageMargins left="0.7" right="0.7" top="0.75" bottom="0.75" header="0.3" footer="0.3"/>
  <pageSetup orientation="portrait" horizontalDpi="4294967293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K1994"/>
  <sheetViews>
    <sheetView showGridLines="0" zoomScale="75" zoomScaleNormal="75" workbookViewId="0">
      <selection activeCell="C3" sqref="C3"/>
    </sheetView>
  </sheetViews>
  <sheetFormatPr defaultColWidth="9.1796875" defaultRowHeight="12.5" x14ac:dyDescent="0.25"/>
  <cols>
    <col min="1" max="1" width="10" customWidth="1"/>
    <col min="2" max="2" width="70" customWidth="1"/>
    <col min="3" max="3" width="15.26953125" customWidth="1"/>
    <col min="4" max="5" width="15.26953125" style="2" customWidth="1"/>
    <col min="6" max="7" width="9.1796875" customWidth="1"/>
    <col min="8" max="10" width="87.54296875" customWidth="1"/>
    <col min="11" max="11" width="87.54296875" style="2" customWidth="1"/>
    <col min="12" max="16" width="87.54296875" customWidth="1"/>
  </cols>
  <sheetData>
    <row r="1" spans="2:11" ht="33.75" customHeight="1" x14ac:dyDescent="0.4">
      <c r="B1" s="95" t="s">
        <v>93</v>
      </c>
      <c r="C1" s="97" t="s">
        <v>51</v>
      </c>
      <c r="D1" s="98"/>
      <c r="E1" s="99"/>
      <c r="F1" s="48"/>
      <c r="G1" s="48"/>
      <c r="H1" s="48"/>
      <c r="K1"/>
    </row>
    <row r="2" spans="2:11" ht="21.75" customHeight="1" x14ac:dyDescent="0.4">
      <c r="B2" s="96"/>
      <c r="C2" s="100"/>
      <c r="D2" s="101"/>
      <c r="E2" s="102"/>
      <c r="F2" s="48"/>
      <c r="G2" s="48"/>
      <c r="H2" s="80" t="s">
        <v>26</v>
      </c>
      <c r="K2"/>
    </row>
    <row r="3" spans="2:11" ht="21.75" customHeight="1" x14ac:dyDescent="0.4">
      <c r="B3" s="49" t="s">
        <v>42</v>
      </c>
      <c r="C3" s="67">
        <v>0</v>
      </c>
      <c r="D3" s="50" t="s">
        <v>0</v>
      </c>
      <c r="E3" s="50">
        <f>IF(C3=0,0,TRUNC('400'!$C3)&amp;" "&amp;INDEX(FRACTION,MATCH('400'!$E3,DECIMAL,0)))</f>
        <v>0</v>
      </c>
      <c r="F3" s="48"/>
      <c r="G3" s="48"/>
      <c r="H3" s="48" t="s">
        <v>41</v>
      </c>
      <c r="K3"/>
    </row>
    <row r="4" spans="2:11" ht="21.75" customHeight="1" x14ac:dyDescent="0.4">
      <c r="B4" s="49" t="s">
        <v>28</v>
      </c>
      <c r="C4" s="67">
        <v>0</v>
      </c>
      <c r="D4" s="50" t="s">
        <v>0</v>
      </c>
      <c r="E4" s="50">
        <f>IF(C4=0,0,TRUNC('400'!$C4)&amp;" "&amp;INDEX(FRACTION,MATCH('400'!$E4,DECIMAL,0)))</f>
        <v>0</v>
      </c>
      <c r="F4" s="48" t="s">
        <v>25</v>
      </c>
      <c r="G4" s="48"/>
      <c r="H4" s="48" t="s">
        <v>27</v>
      </c>
      <c r="K4"/>
    </row>
    <row r="5" spans="2:11" ht="21.75" customHeight="1" x14ac:dyDescent="0.4">
      <c r="B5" s="49" t="s">
        <v>36</v>
      </c>
      <c r="C5" s="69">
        <f>IF((C3+C4+C6+C7-1)&lt;0,0,(C3+C4+C6+C7)-1)</f>
        <v>0</v>
      </c>
      <c r="D5" s="50" t="s">
        <v>0</v>
      </c>
      <c r="E5" s="50">
        <f>IF(C5=0,0,TRUNC('400'!$C5)&amp;" "&amp;INDEX(FRACTION,MATCH('400'!$E5,DECIMAL,0)))</f>
        <v>0</v>
      </c>
      <c r="F5" s="48"/>
      <c r="G5" s="48"/>
      <c r="H5" s="81" t="s">
        <v>101</v>
      </c>
      <c r="K5"/>
    </row>
    <row r="6" spans="2:11" ht="21.75" customHeight="1" x14ac:dyDescent="0.4">
      <c r="B6" s="51" t="s">
        <v>37</v>
      </c>
      <c r="C6" s="67">
        <v>0</v>
      </c>
      <c r="D6" s="50" t="s">
        <v>0</v>
      </c>
      <c r="E6" s="50">
        <f>IF($C$4&gt;0,NA(),IF(C6=0,0,TRUNC('400'!$C6)&amp;" "&amp;INDEX(FRACTION,MATCH('400'!$E6,DECIMAL,0))))</f>
        <v>0</v>
      </c>
      <c r="F6" s="48"/>
      <c r="G6" s="48"/>
      <c r="H6" s="48" t="s">
        <v>29</v>
      </c>
      <c r="K6"/>
    </row>
    <row r="7" spans="2:11" ht="21.75" customHeight="1" x14ac:dyDescent="0.4">
      <c r="B7" s="51" t="s">
        <v>105</v>
      </c>
      <c r="C7" s="67">
        <v>0</v>
      </c>
      <c r="D7" s="50" t="s">
        <v>0</v>
      </c>
      <c r="E7" s="50">
        <f>IF($C$4&gt;0,NA(),IF(C7=0,0,TRUNC('400'!$C7)&amp;" "&amp;INDEX(FRACTION,MATCH('400'!$E7,DECIMAL,0))))</f>
        <v>0</v>
      </c>
      <c r="F7" s="48"/>
      <c r="G7" s="48"/>
      <c r="H7" s="48" t="s">
        <v>29</v>
      </c>
      <c r="K7"/>
    </row>
    <row r="8" spans="2:11" ht="21.75" customHeight="1" x14ac:dyDescent="0.4">
      <c r="B8" s="48"/>
      <c r="C8" s="48"/>
      <c r="D8" s="52"/>
      <c r="E8" s="52"/>
      <c r="F8" s="48"/>
      <c r="G8" s="48"/>
      <c r="H8" s="75" t="s">
        <v>40</v>
      </c>
      <c r="K8"/>
    </row>
    <row r="9" spans="2:11" ht="21.75" customHeight="1" x14ac:dyDescent="0.4">
      <c r="B9" s="48"/>
      <c r="C9" s="48"/>
      <c r="D9" s="54" t="s">
        <v>5</v>
      </c>
      <c r="E9" s="54">
        <f>IF(AND(C4&gt;0,C6&gt;0),NA(),(IF(AND(C4&gt;0,C7&gt;0),NA(),IF('400'!$C9=0,0,TRUNC('400'!$C9)&amp;" "&amp;INDEX(FRACTION,MATCH('400'!$E9,DECIMAL,0))&amp;""""))))</f>
        <v>0</v>
      </c>
      <c r="F9" s="48"/>
      <c r="G9" s="48"/>
      <c r="H9" s="76"/>
      <c r="K9"/>
    </row>
    <row r="10" spans="2:11" ht="21.75" hidden="1" customHeight="1" thickBot="1" x14ac:dyDescent="0.45">
      <c r="B10" s="48"/>
      <c r="C10" s="48"/>
      <c r="D10" s="55" t="s">
        <v>19</v>
      </c>
      <c r="E10" s="56">
        <f>IF(AND(C4&gt;0,C6&gt;0),NA(),(IF(AND(C4&gt;0,C7&gt;0),NA(),IF('400'!C9=0,0,("-"&amp;TRUNC('400'!$C10)&amp;" "&amp;INDEX(FRACTION,MATCH('400'!$E10,DECIMAL,0)))&amp;""""))))</f>
        <v>0</v>
      </c>
      <c r="F10" s="48"/>
      <c r="G10" s="48"/>
      <c r="H10" s="76"/>
      <c r="K10"/>
    </row>
    <row r="11" spans="2:11" ht="21.75" customHeight="1" x14ac:dyDescent="0.4">
      <c r="B11" s="48"/>
      <c r="C11" s="48"/>
      <c r="D11" s="52"/>
      <c r="E11" s="48"/>
      <c r="F11" s="48"/>
      <c r="G11" s="48"/>
      <c r="H11" s="76"/>
      <c r="K11"/>
    </row>
    <row r="12" spans="2:11" ht="21.75" customHeight="1" x14ac:dyDescent="0.4">
      <c r="B12" s="93" t="s">
        <v>94</v>
      </c>
      <c r="C12" s="94"/>
      <c r="D12" s="63" t="s">
        <v>8</v>
      </c>
      <c r="E12" s="63">
        <f>IF(ISNA(E9),NA(),(IF('400'!C9=0,0,TRUNC('400'!$C11)&amp;" "&amp;INDEX(FRACTION,MATCH('400'!$E11,DECIMAL,0))&amp;"""")))</f>
        <v>0</v>
      </c>
      <c r="F12" s="64" t="s">
        <v>9</v>
      </c>
      <c r="G12" s="64"/>
      <c r="H12" s="76"/>
      <c r="K12"/>
    </row>
    <row r="13" spans="2:11" ht="21.75" customHeight="1" x14ac:dyDescent="0.4">
      <c r="B13" s="48"/>
      <c r="C13" s="65"/>
      <c r="D13" s="63" t="s">
        <v>18</v>
      </c>
      <c r="E13" s="66">
        <f>IF(E12=0,0,"19 3/8""")</f>
        <v>0</v>
      </c>
      <c r="F13" s="64" t="s">
        <v>9</v>
      </c>
      <c r="G13" s="64"/>
      <c r="H13" s="77"/>
      <c r="K13"/>
    </row>
    <row r="14" spans="2:11" ht="21.75" customHeight="1" x14ac:dyDescent="0.4">
      <c r="B14" s="48"/>
      <c r="C14" s="48"/>
      <c r="D14" s="48"/>
      <c r="E14" s="48"/>
      <c r="F14" s="48"/>
      <c r="G14" s="48"/>
      <c r="H14" s="52" t="s">
        <v>95</v>
      </c>
      <c r="K14"/>
    </row>
    <row r="15" spans="2:11" ht="21.75" customHeight="1" x14ac:dyDescent="0.4">
      <c r="B15" s="47"/>
      <c r="C15" s="59"/>
      <c r="D15" s="57" t="s">
        <v>103</v>
      </c>
      <c r="E15" s="60">
        <f>IF(E12=0,0,"20 1/4""")</f>
        <v>0</v>
      </c>
      <c r="F15" s="58" t="s">
        <v>9</v>
      </c>
      <c r="G15" s="58"/>
      <c r="H15" s="59" t="s">
        <v>102</v>
      </c>
      <c r="K15"/>
    </row>
    <row r="16" spans="2:11" ht="21.75" customHeight="1" x14ac:dyDescent="0.4">
      <c r="B16" s="48"/>
      <c r="C16" s="48"/>
      <c r="D16" s="48"/>
      <c r="E16" s="48"/>
      <c r="F16" s="47"/>
      <c r="G16" s="47"/>
      <c r="H16" s="48"/>
      <c r="K16"/>
    </row>
    <row r="17" spans="2:11" ht="21.75" customHeight="1" x14ac:dyDescent="0.4">
      <c r="B17" s="48"/>
      <c r="C17" s="48"/>
      <c r="D17" s="48"/>
      <c r="E17" s="48"/>
      <c r="F17" s="48"/>
      <c r="G17" s="48"/>
      <c r="H17" s="48"/>
      <c r="K17"/>
    </row>
    <row r="18" spans="2:11" ht="18" x14ac:dyDescent="0.4">
      <c r="B18" s="80" t="s">
        <v>45</v>
      </c>
      <c r="C18" s="42"/>
      <c r="D18" s="42"/>
      <c r="E18" s="42"/>
      <c r="F18" s="42"/>
      <c r="G18" s="42"/>
      <c r="H18" s="42"/>
      <c r="K18"/>
    </row>
    <row r="19" spans="2:11" ht="13" x14ac:dyDescent="0.3">
      <c r="B19" s="42"/>
      <c r="C19" s="42"/>
      <c r="D19" s="42"/>
      <c r="E19" s="42"/>
      <c r="F19" s="42"/>
      <c r="G19" s="42"/>
      <c r="H19" s="42"/>
      <c r="K19"/>
    </row>
    <row r="20" spans="2:11" ht="13" x14ac:dyDescent="0.3">
      <c r="B20" s="42"/>
      <c r="C20" s="42"/>
      <c r="D20" s="42"/>
      <c r="E20" s="42"/>
      <c r="F20" s="61"/>
      <c r="G20" s="61"/>
      <c r="H20" s="42"/>
      <c r="K20"/>
    </row>
    <row r="21" spans="2:11" ht="13" x14ac:dyDescent="0.3">
      <c r="B21" s="42"/>
      <c r="C21" s="42"/>
      <c r="D21" s="42"/>
      <c r="E21" s="42"/>
      <c r="F21" s="61"/>
      <c r="G21" s="61"/>
      <c r="H21" s="42"/>
      <c r="K21"/>
    </row>
    <row r="22" spans="2:11" ht="13" x14ac:dyDescent="0.3">
      <c r="B22" s="42"/>
      <c r="C22" s="42"/>
      <c r="D22" s="42"/>
      <c r="E22" s="42"/>
      <c r="F22" s="42"/>
      <c r="G22" s="42"/>
      <c r="H22" s="42"/>
      <c r="K22"/>
    </row>
    <row r="23" spans="2:11" ht="13" x14ac:dyDescent="0.3">
      <c r="B23" s="42"/>
      <c r="C23" s="42"/>
      <c r="D23" s="42"/>
      <c r="E23" s="42"/>
      <c r="F23" s="42"/>
      <c r="G23" s="42"/>
      <c r="H23" s="42"/>
      <c r="K23"/>
    </row>
    <row r="24" spans="2:11" x14ac:dyDescent="0.25">
      <c r="D24"/>
      <c r="E24"/>
      <c r="K24"/>
    </row>
    <row r="25" spans="2:11" x14ac:dyDescent="0.25">
      <c r="D25"/>
      <c r="E25"/>
      <c r="K25"/>
    </row>
    <row r="26" spans="2:11" x14ac:dyDescent="0.25">
      <c r="D26"/>
      <c r="E26"/>
    </row>
    <row r="27" spans="2:11" x14ac:dyDescent="0.25">
      <c r="D27"/>
      <c r="E27"/>
    </row>
    <row r="28" spans="2:11" x14ac:dyDescent="0.25">
      <c r="D28"/>
      <c r="E28"/>
    </row>
    <row r="29" spans="2:11" x14ac:dyDescent="0.25">
      <c r="D29"/>
      <c r="E29"/>
    </row>
    <row r="30" spans="2:11" x14ac:dyDescent="0.25">
      <c r="D30"/>
      <c r="E30"/>
    </row>
    <row r="31" spans="2:11" x14ac:dyDescent="0.25">
      <c r="D31"/>
      <c r="E31"/>
    </row>
    <row r="32" spans="2:11" x14ac:dyDescent="0.25">
      <c r="D32"/>
      <c r="E32"/>
    </row>
    <row r="33" spans="4:5" x14ac:dyDescent="0.25">
      <c r="D33"/>
      <c r="E33"/>
    </row>
    <row r="34" spans="4:5" x14ac:dyDescent="0.25">
      <c r="D34"/>
      <c r="E34"/>
    </row>
    <row r="35" spans="4:5" x14ac:dyDescent="0.25">
      <c r="D35"/>
      <c r="E35"/>
    </row>
    <row r="36" spans="4:5" x14ac:dyDescent="0.25">
      <c r="D36"/>
      <c r="E36"/>
    </row>
    <row r="37" spans="4:5" x14ac:dyDescent="0.25">
      <c r="D37"/>
      <c r="E37"/>
    </row>
    <row r="38" spans="4:5" x14ac:dyDescent="0.25">
      <c r="D38"/>
      <c r="E38"/>
    </row>
    <row r="39" spans="4:5" x14ac:dyDescent="0.25">
      <c r="D39"/>
      <c r="E39"/>
    </row>
    <row r="40" spans="4:5" x14ac:dyDescent="0.25">
      <c r="D40"/>
      <c r="E40"/>
    </row>
    <row r="41" spans="4:5" x14ac:dyDescent="0.25">
      <c r="D41"/>
      <c r="E41"/>
    </row>
    <row r="42" spans="4:5" x14ac:dyDescent="0.25">
      <c r="D42"/>
      <c r="E42"/>
    </row>
    <row r="43" spans="4:5" x14ac:dyDescent="0.25">
      <c r="D43"/>
      <c r="E43"/>
    </row>
    <row r="44" spans="4:5" x14ac:dyDescent="0.25">
      <c r="D44"/>
      <c r="E44"/>
    </row>
    <row r="45" spans="4:5" x14ac:dyDescent="0.25">
      <c r="D45"/>
      <c r="E45"/>
    </row>
    <row r="46" spans="4:5" x14ac:dyDescent="0.25">
      <c r="D46"/>
      <c r="E46"/>
    </row>
    <row r="47" spans="4:5" x14ac:dyDescent="0.25">
      <c r="D47"/>
      <c r="E47"/>
    </row>
    <row r="48" spans="4:5" x14ac:dyDescent="0.25">
      <c r="D48"/>
      <c r="E48"/>
    </row>
    <row r="49" spans="4:5" x14ac:dyDescent="0.25">
      <c r="D49"/>
      <c r="E49"/>
    </row>
    <row r="50" spans="4:5" x14ac:dyDescent="0.25">
      <c r="D50"/>
      <c r="E50"/>
    </row>
    <row r="51" spans="4:5" x14ac:dyDescent="0.25">
      <c r="D51"/>
      <c r="E51"/>
    </row>
    <row r="52" spans="4:5" x14ac:dyDescent="0.25">
      <c r="D52"/>
      <c r="E52"/>
    </row>
    <row r="53" spans="4:5" x14ac:dyDescent="0.25">
      <c r="D53"/>
      <c r="E53"/>
    </row>
    <row r="54" spans="4:5" x14ac:dyDescent="0.25">
      <c r="D54"/>
      <c r="E54"/>
    </row>
    <row r="55" spans="4:5" x14ac:dyDescent="0.25">
      <c r="D55"/>
      <c r="E55"/>
    </row>
    <row r="56" spans="4:5" x14ac:dyDescent="0.25">
      <c r="D56"/>
      <c r="E56"/>
    </row>
    <row r="57" spans="4:5" x14ac:dyDescent="0.25">
      <c r="D57"/>
      <c r="E57"/>
    </row>
    <row r="58" spans="4:5" x14ac:dyDescent="0.25">
      <c r="D58"/>
      <c r="E58"/>
    </row>
    <row r="59" spans="4:5" x14ac:dyDescent="0.25">
      <c r="D59"/>
      <c r="E59"/>
    </row>
    <row r="60" spans="4:5" x14ac:dyDescent="0.25">
      <c r="D60"/>
      <c r="E60"/>
    </row>
    <row r="61" spans="4:5" x14ac:dyDescent="0.25">
      <c r="D61"/>
      <c r="E61"/>
    </row>
    <row r="62" spans="4:5" x14ac:dyDescent="0.25">
      <c r="D62"/>
      <c r="E62"/>
    </row>
    <row r="63" spans="4:5" x14ac:dyDescent="0.25">
      <c r="D63"/>
      <c r="E63"/>
    </row>
    <row r="64" spans="4:5" x14ac:dyDescent="0.25">
      <c r="D64"/>
      <c r="E64"/>
    </row>
    <row r="65" spans="4:5" x14ac:dyDescent="0.25">
      <c r="D65"/>
      <c r="E65"/>
    </row>
    <row r="66" spans="4:5" x14ac:dyDescent="0.25">
      <c r="D66"/>
      <c r="E66"/>
    </row>
    <row r="67" spans="4:5" x14ac:dyDescent="0.25">
      <c r="D67"/>
      <c r="E67"/>
    </row>
    <row r="68" spans="4:5" x14ac:dyDescent="0.25">
      <c r="D68"/>
      <c r="E68"/>
    </row>
    <row r="69" spans="4:5" x14ac:dyDescent="0.25">
      <c r="D69"/>
      <c r="E69"/>
    </row>
    <row r="70" spans="4:5" x14ac:dyDescent="0.25">
      <c r="D70"/>
      <c r="E70"/>
    </row>
    <row r="71" spans="4:5" x14ac:dyDescent="0.25">
      <c r="D71"/>
      <c r="E71"/>
    </row>
    <row r="72" spans="4:5" x14ac:dyDescent="0.25">
      <c r="D72"/>
      <c r="E72"/>
    </row>
    <row r="73" spans="4:5" x14ac:dyDescent="0.25">
      <c r="D73"/>
      <c r="E73"/>
    </row>
    <row r="74" spans="4:5" x14ac:dyDescent="0.25">
      <c r="D74"/>
      <c r="E74"/>
    </row>
    <row r="75" spans="4:5" x14ac:dyDescent="0.25">
      <c r="D75"/>
      <c r="E75"/>
    </row>
    <row r="76" spans="4:5" x14ac:dyDescent="0.25">
      <c r="D76"/>
      <c r="E76"/>
    </row>
    <row r="77" spans="4:5" x14ac:dyDescent="0.25">
      <c r="D77"/>
      <c r="E77"/>
    </row>
    <row r="78" spans="4:5" x14ac:dyDescent="0.25">
      <c r="D78"/>
      <c r="E78"/>
    </row>
    <row r="79" spans="4:5" x14ac:dyDescent="0.25">
      <c r="D79"/>
      <c r="E79"/>
    </row>
    <row r="80" spans="4:5" x14ac:dyDescent="0.25">
      <c r="D80"/>
      <c r="E80"/>
    </row>
    <row r="81" spans="4:5" x14ac:dyDescent="0.25">
      <c r="D81"/>
      <c r="E81"/>
    </row>
    <row r="82" spans="4:5" x14ac:dyDescent="0.25">
      <c r="D82"/>
      <c r="E82"/>
    </row>
    <row r="83" spans="4:5" x14ac:dyDescent="0.25">
      <c r="D83"/>
      <c r="E83"/>
    </row>
    <row r="84" spans="4:5" x14ac:dyDescent="0.25">
      <c r="D84"/>
      <c r="E84"/>
    </row>
    <row r="85" spans="4:5" x14ac:dyDescent="0.25">
      <c r="D85"/>
      <c r="E85"/>
    </row>
    <row r="86" spans="4:5" x14ac:dyDescent="0.25">
      <c r="D86"/>
      <c r="E86"/>
    </row>
    <row r="87" spans="4:5" x14ac:dyDescent="0.25">
      <c r="D87"/>
      <c r="E87"/>
    </row>
    <row r="88" spans="4:5" x14ac:dyDescent="0.25">
      <c r="D88"/>
      <c r="E88"/>
    </row>
    <row r="89" spans="4:5" x14ac:dyDescent="0.25">
      <c r="D89"/>
      <c r="E89"/>
    </row>
    <row r="90" spans="4:5" x14ac:dyDescent="0.25">
      <c r="D90"/>
      <c r="E90"/>
    </row>
    <row r="91" spans="4:5" x14ac:dyDescent="0.25">
      <c r="D91"/>
      <c r="E91"/>
    </row>
    <row r="92" spans="4:5" x14ac:dyDescent="0.25">
      <c r="D92"/>
      <c r="E92"/>
    </row>
    <row r="93" spans="4:5" x14ac:dyDescent="0.25">
      <c r="D93"/>
      <c r="E93"/>
    </row>
    <row r="94" spans="4:5" x14ac:dyDescent="0.25">
      <c r="D94"/>
      <c r="E94"/>
    </row>
    <row r="95" spans="4:5" x14ac:dyDescent="0.25">
      <c r="D95"/>
      <c r="E95"/>
    </row>
    <row r="96" spans="4:5" x14ac:dyDescent="0.25">
      <c r="D96"/>
      <c r="E96"/>
    </row>
    <row r="97" spans="4:5" x14ac:dyDescent="0.25">
      <c r="D97"/>
      <c r="E97"/>
    </row>
    <row r="98" spans="4:5" x14ac:dyDescent="0.25">
      <c r="D98"/>
      <c r="E98"/>
    </row>
    <row r="99" spans="4:5" x14ac:dyDescent="0.25">
      <c r="D99"/>
      <c r="E99"/>
    </row>
    <row r="100" spans="4:5" x14ac:dyDescent="0.25">
      <c r="D100"/>
      <c r="E100"/>
    </row>
    <row r="101" spans="4:5" x14ac:dyDescent="0.25">
      <c r="D101"/>
      <c r="E101"/>
    </row>
    <row r="102" spans="4:5" x14ac:dyDescent="0.25">
      <c r="D102"/>
      <c r="E102"/>
    </row>
    <row r="103" spans="4:5" x14ac:dyDescent="0.25">
      <c r="D103"/>
      <c r="E103"/>
    </row>
    <row r="104" spans="4:5" x14ac:dyDescent="0.25">
      <c r="D104"/>
      <c r="E104"/>
    </row>
    <row r="105" spans="4:5" x14ac:dyDescent="0.25">
      <c r="D105"/>
      <c r="E105"/>
    </row>
    <row r="106" spans="4:5" x14ac:dyDescent="0.25">
      <c r="D106"/>
      <c r="E106"/>
    </row>
    <row r="107" spans="4:5" x14ac:dyDescent="0.25">
      <c r="D107"/>
      <c r="E107"/>
    </row>
    <row r="108" spans="4:5" x14ac:dyDescent="0.25">
      <c r="D108"/>
      <c r="E108"/>
    </row>
    <row r="109" spans="4:5" x14ac:dyDescent="0.25">
      <c r="D109"/>
      <c r="E109"/>
    </row>
    <row r="110" spans="4:5" x14ac:dyDescent="0.25">
      <c r="D110"/>
      <c r="E110"/>
    </row>
    <row r="111" spans="4:5" x14ac:dyDescent="0.25">
      <c r="D111"/>
      <c r="E111"/>
    </row>
    <row r="112" spans="4:5" x14ac:dyDescent="0.25">
      <c r="D112"/>
      <c r="E112"/>
    </row>
    <row r="113" spans="4:5" x14ac:dyDescent="0.25">
      <c r="D113"/>
      <c r="E113"/>
    </row>
    <row r="114" spans="4:5" x14ac:dyDescent="0.25">
      <c r="D114"/>
      <c r="E114"/>
    </row>
    <row r="115" spans="4:5" x14ac:dyDescent="0.25">
      <c r="D115"/>
      <c r="E115"/>
    </row>
    <row r="116" spans="4:5" x14ac:dyDescent="0.25">
      <c r="D116"/>
      <c r="E116"/>
    </row>
    <row r="117" spans="4:5" x14ac:dyDescent="0.25">
      <c r="D117"/>
      <c r="E117"/>
    </row>
    <row r="118" spans="4:5" x14ac:dyDescent="0.25">
      <c r="D118"/>
      <c r="E118"/>
    </row>
    <row r="119" spans="4:5" x14ac:dyDescent="0.25">
      <c r="D119"/>
      <c r="E119"/>
    </row>
    <row r="120" spans="4:5" x14ac:dyDescent="0.25">
      <c r="D120"/>
      <c r="E120"/>
    </row>
    <row r="121" spans="4:5" x14ac:dyDescent="0.25">
      <c r="D121"/>
      <c r="E121"/>
    </row>
    <row r="122" spans="4:5" x14ac:dyDescent="0.25">
      <c r="D122"/>
      <c r="E122"/>
    </row>
    <row r="123" spans="4:5" x14ac:dyDescent="0.25">
      <c r="D123"/>
      <c r="E123"/>
    </row>
    <row r="124" spans="4:5" x14ac:dyDescent="0.25">
      <c r="D124"/>
      <c r="E124"/>
    </row>
    <row r="125" spans="4:5" x14ac:dyDescent="0.25">
      <c r="D125"/>
      <c r="E125"/>
    </row>
    <row r="126" spans="4:5" x14ac:dyDescent="0.25">
      <c r="D126"/>
      <c r="E126"/>
    </row>
    <row r="127" spans="4:5" x14ac:dyDescent="0.25">
      <c r="D127"/>
      <c r="E127"/>
    </row>
    <row r="128" spans="4:5" x14ac:dyDescent="0.25">
      <c r="D128"/>
      <c r="E128"/>
    </row>
    <row r="129" spans="4:5" x14ac:dyDescent="0.25">
      <c r="D129"/>
      <c r="E129"/>
    </row>
    <row r="130" spans="4:5" x14ac:dyDescent="0.25">
      <c r="D130"/>
      <c r="E130"/>
    </row>
    <row r="131" spans="4:5" x14ac:dyDescent="0.25">
      <c r="D131"/>
      <c r="E131"/>
    </row>
    <row r="132" spans="4:5" x14ac:dyDescent="0.25">
      <c r="D132"/>
      <c r="E132"/>
    </row>
    <row r="133" spans="4:5" x14ac:dyDescent="0.25">
      <c r="D133"/>
      <c r="E133"/>
    </row>
    <row r="134" spans="4:5" x14ac:dyDescent="0.25">
      <c r="D134"/>
      <c r="E134"/>
    </row>
    <row r="135" spans="4:5" x14ac:dyDescent="0.25">
      <c r="D135"/>
      <c r="E135"/>
    </row>
    <row r="136" spans="4:5" x14ac:dyDescent="0.25">
      <c r="D136"/>
      <c r="E136"/>
    </row>
    <row r="137" spans="4:5" x14ac:dyDescent="0.25">
      <c r="D137"/>
      <c r="E137"/>
    </row>
    <row r="138" spans="4:5" x14ac:dyDescent="0.25">
      <c r="D138"/>
      <c r="E138"/>
    </row>
    <row r="139" spans="4:5" x14ac:dyDescent="0.25">
      <c r="D139"/>
      <c r="E139"/>
    </row>
    <row r="140" spans="4:5" x14ac:dyDescent="0.25">
      <c r="D140"/>
      <c r="E140"/>
    </row>
    <row r="141" spans="4:5" x14ac:dyDescent="0.25">
      <c r="D141"/>
      <c r="E141"/>
    </row>
    <row r="142" spans="4:5" x14ac:dyDescent="0.25">
      <c r="D142"/>
      <c r="E142"/>
    </row>
    <row r="143" spans="4:5" x14ac:dyDescent="0.25">
      <c r="D143"/>
      <c r="E143"/>
    </row>
    <row r="144" spans="4:5" x14ac:dyDescent="0.25">
      <c r="D144"/>
      <c r="E144"/>
    </row>
    <row r="145" spans="4:5" x14ac:dyDescent="0.25">
      <c r="D145"/>
      <c r="E145"/>
    </row>
    <row r="146" spans="4:5" x14ac:dyDescent="0.25">
      <c r="D146"/>
      <c r="E146"/>
    </row>
    <row r="147" spans="4:5" x14ac:dyDescent="0.25">
      <c r="D147"/>
      <c r="E147"/>
    </row>
    <row r="148" spans="4:5" x14ac:dyDescent="0.25">
      <c r="D148"/>
      <c r="E148"/>
    </row>
    <row r="149" spans="4:5" x14ac:dyDescent="0.25">
      <c r="D149"/>
      <c r="E149"/>
    </row>
    <row r="150" spans="4:5" x14ac:dyDescent="0.25">
      <c r="D150"/>
      <c r="E150"/>
    </row>
    <row r="151" spans="4:5" x14ac:dyDescent="0.25">
      <c r="D151"/>
      <c r="E151"/>
    </row>
    <row r="152" spans="4:5" x14ac:dyDescent="0.25">
      <c r="D152"/>
      <c r="E152"/>
    </row>
    <row r="153" spans="4:5" x14ac:dyDescent="0.25">
      <c r="D153"/>
      <c r="E153"/>
    </row>
    <row r="154" spans="4:5" x14ac:dyDescent="0.25">
      <c r="D154"/>
      <c r="E154"/>
    </row>
    <row r="155" spans="4:5" x14ac:dyDescent="0.25">
      <c r="D155"/>
      <c r="E155"/>
    </row>
    <row r="156" spans="4:5" x14ac:dyDescent="0.25">
      <c r="D156"/>
      <c r="E156"/>
    </row>
    <row r="157" spans="4:5" x14ac:dyDescent="0.25">
      <c r="D157"/>
      <c r="E157"/>
    </row>
    <row r="158" spans="4:5" x14ac:dyDescent="0.25">
      <c r="D158"/>
      <c r="E158"/>
    </row>
    <row r="159" spans="4:5" x14ac:dyDescent="0.25">
      <c r="D159"/>
      <c r="E159"/>
    </row>
    <row r="160" spans="4:5" x14ac:dyDescent="0.25">
      <c r="D160"/>
      <c r="E160"/>
    </row>
    <row r="161" spans="4:5" x14ac:dyDescent="0.25">
      <c r="D161"/>
      <c r="E161"/>
    </row>
    <row r="162" spans="4:5" x14ac:dyDescent="0.25">
      <c r="D162"/>
      <c r="E162"/>
    </row>
    <row r="163" spans="4:5" x14ac:dyDescent="0.25">
      <c r="D163"/>
      <c r="E163"/>
    </row>
    <row r="164" spans="4:5" x14ac:dyDescent="0.25">
      <c r="D164"/>
      <c r="E164"/>
    </row>
    <row r="165" spans="4:5" x14ac:dyDescent="0.25">
      <c r="D165"/>
      <c r="E165"/>
    </row>
    <row r="166" spans="4:5" x14ac:dyDescent="0.25">
      <c r="D166"/>
      <c r="E166"/>
    </row>
    <row r="167" spans="4:5" x14ac:dyDescent="0.25">
      <c r="D167"/>
      <c r="E167"/>
    </row>
    <row r="168" spans="4:5" x14ac:dyDescent="0.25">
      <c r="D168"/>
      <c r="E168"/>
    </row>
    <row r="169" spans="4:5" x14ac:dyDescent="0.25">
      <c r="D169"/>
      <c r="E169"/>
    </row>
    <row r="170" spans="4:5" x14ac:dyDescent="0.25">
      <c r="D170"/>
      <c r="E170"/>
    </row>
    <row r="171" spans="4:5" x14ac:dyDescent="0.25">
      <c r="D171"/>
      <c r="E171"/>
    </row>
    <row r="172" spans="4:5" x14ac:dyDescent="0.25">
      <c r="D172"/>
      <c r="E172"/>
    </row>
    <row r="173" spans="4:5" x14ac:dyDescent="0.25">
      <c r="D173"/>
      <c r="E173"/>
    </row>
    <row r="174" spans="4:5" x14ac:dyDescent="0.25">
      <c r="D174"/>
      <c r="E174"/>
    </row>
    <row r="175" spans="4:5" x14ac:dyDescent="0.25">
      <c r="D175"/>
      <c r="E175"/>
    </row>
    <row r="176" spans="4:5" x14ac:dyDescent="0.25">
      <c r="D176"/>
      <c r="E176"/>
    </row>
    <row r="177" spans="4:5" x14ac:dyDescent="0.25">
      <c r="D177"/>
      <c r="E177"/>
    </row>
    <row r="178" spans="4:5" x14ac:dyDescent="0.25">
      <c r="D178"/>
      <c r="E178"/>
    </row>
    <row r="179" spans="4:5" x14ac:dyDescent="0.25">
      <c r="D179"/>
      <c r="E179"/>
    </row>
    <row r="180" spans="4:5" x14ac:dyDescent="0.25">
      <c r="D180"/>
      <c r="E180"/>
    </row>
    <row r="181" spans="4:5" x14ac:dyDescent="0.25">
      <c r="D181"/>
      <c r="E181"/>
    </row>
    <row r="182" spans="4:5" x14ac:dyDescent="0.25">
      <c r="D182"/>
      <c r="E182"/>
    </row>
    <row r="183" spans="4:5" x14ac:dyDescent="0.25">
      <c r="D183"/>
      <c r="E183"/>
    </row>
    <row r="184" spans="4:5" x14ac:dyDescent="0.25">
      <c r="D184"/>
      <c r="E184"/>
    </row>
    <row r="185" spans="4:5" x14ac:dyDescent="0.25">
      <c r="D185"/>
      <c r="E185"/>
    </row>
    <row r="186" spans="4:5" x14ac:dyDescent="0.25">
      <c r="D186"/>
      <c r="E186"/>
    </row>
    <row r="187" spans="4:5" x14ac:dyDescent="0.25">
      <c r="D187"/>
      <c r="E187"/>
    </row>
    <row r="188" spans="4:5" x14ac:dyDescent="0.25">
      <c r="D188"/>
      <c r="E188"/>
    </row>
    <row r="189" spans="4:5" x14ac:dyDescent="0.25">
      <c r="D189"/>
      <c r="E189"/>
    </row>
    <row r="190" spans="4:5" x14ac:dyDescent="0.25">
      <c r="D190"/>
      <c r="E190"/>
    </row>
    <row r="191" spans="4:5" x14ac:dyDescent="0.25">
      <c r="D191"/>
      <c r="E191"/>
    </row>
    <row r="192" spans="4:5" x14ac:dyDescent="0.25">
      <c r="D192"/>
      <c r="E192"/>
    </row>
    <row r="193" spans="4:5" x14ac:dyDescent="0.25">
      <c r="D193"/>
      <c r="E193"/>
    </row>
    <row r="194" spans="4:5" x14ac:dyDescent="0.25">
      <c r="D194"/>
      <c r="E194"/>
    </row>
    <row r="195" spans="4:5" x14ac:dyDescent="0.25">
      <c r="D195"/>
      <c r="E195"/>
    </row>
    <row r="196" spans="4:5" x14ac:dyDescent="0.25">
      <c r="D196"/>
      <c r="E196"/>
    </row>
    <row r="197" spans="4:5" x14ac:dyDescent="0.25">
      <c r="D197"/>
      <c r="E197"/>
    </row>
    <row r="198" spans="4:5" x14ac:dyDescent="0.25">
      <c r="D198"/>
      <c r="E198"/>
    </row>
    <row r="199" spans="4:5" x14ac:dyDescent="0.25">
      <c r="D199"/>
      <c r="E199"/>
    </row>
    <row r="200" spans="4:5" x14ac:dyDescent="0.25">
      <c r="D200"/>
      <c r="E200"/>
    </row>
    <row r="201" spans="4:5" x14ac:dyDescent="0.25">
      <c r="D201"/>
      <c r="E201"/>
    </row>
    <row r="202" spans="4:5" x14ac:dyDescent="0.25">
      <c r="D202"/>
      <c r="E202"/>
    </row>
    <row r="203" spans="4:5" x14ac:dyDescent="0.25">
      <c r="D203"/>
      <c r="E203"/>
    </row>
    <row r="204" spans="4:5" x14ac:dyDescent="0.25">
      <c r="D204"/>
      <c r="E204"/>
    </row>
    <row r="205" spans="4:5" x14ac:dyDescent="0.25">
      <c r="D205"/>
      <c r="E205"/>
    </row>
    <row r="206" spans="4:5" x14ac:dyDescent="0.25">
      <c r="D206"/>
      <c r="E206"/>
    </row>
    <row r="207" spans="4:5" x14ac:dyDescent="0.25">
      <c r="D207"/>
      <c r="E207"/>
    </row>
    <row r="208" spans="4:5" x14ac:dyDescent="0.25">
      <c r="D208"/>
      <c r="E208"/>
    </row>
    <row r="209" spans="4:5" x14ac:dyDescent="0.25">
      <c r="D209"/>
      <c r="E209"/>
    </row>
    <row r="210" spans="4:5" x14ac:dyDescent="0.25">
      <c r="D210"/>
      <c r="E210"/>
    </row>
    <row r="211" spans="4:5" x14ac:dyDescent="0.25">
      <c r="D211"/>
      <c r="E211"/>
    </row>
    <row r="212" spans="4:5" x14ac:dyDescent="0.25">
      <c r="D212"/>
      <c r="E212"/>
    </row>
    <row r="213" spans="4:5" x14ac:dyDescent="0.25">
      <c r="D213"/>
      <c r="E213"/>
    </row>
    <row r="214" spans="4:5" x14ac:dyDescent="0.25">
      <c r="D214"/>
      <c r="E214"/>
    </row>
    <row r="215" spans="4:5" x14ac:dyDescent="0.25">
      <c r="D215"/>
      <c r="E215"/>
    </row>
    <row r="216" spans="4:5" x14ac:dyDescent="0.25">
      <c r="D216"/>
      <c r="E216"/>
    </row>
    <row r="217" spans="4:5" x14ac:dyDescent="0.25">
      <c r="D217"/>
      <c r="E217"/>
    </row>
    <row r="218" spans="4:5" x14ac:dyDescent="0.25">
      <c r="D218"/>
      <c r="E218"/>
    </row>
    <row r="219" spans="4:5" x14ac:dyDescent="0.25">
      <c r="D219"/>
      <c r="E219"/>
    </row>
    <row r="220" spans="4:5" x14ac:dyDescent="0.25">
      <c r="D220"/>
      <c r="E220"/>
    </row>
    <row r="221" spans="4:5" x14ac:dyDescent="0.25">
      <c r="D221"/>
      <c r="E221"/>
    </row>
    <row r="222" spans="4:5" x14ac:dyDescent="0.25">
      <c r="D222"/>
      <c r="E222"/>
    </row>
    <row r="223" spans="4:5" x14ac:dyDescent="0.25">
      <c r="D223"/>
      <c r="E223"/>
    </row>
    <row r="224" spans="4:5" x14ac:dyDescent="0.25">
      <c r="D224"/>
      <c r="E224"/>
    </row>
    <row r="225" spans="4:5" x14ac:dyDescent="0.25">
      <c r="D225"/>
      <c r="E225"/>
    </row>
    <row r="226" spans="4:5" x14ac:dyDescent="0.25">
      <c r="D226"/>
      <c r="E226"/>
    </row>
    <row r="227" spans="4:5" x14ac:dyDescent="0.25">
      <c r="D227"/>
      <c r="E227"/>
    </row>
    <row r="228" spans="4:5" x14ac:dyDescent="0.25">
      <c r="D228"/>
      <c r="E228"/>
    </row>
    <row r="229" spans="4:5" x14ac:dyDescent="0.25">
      <c r="D229"/>
      <c r="E229"/>
    </row>
    <row r="230" spans="4:5" x14ac:dyDescent="0.25">
      <c r="D230"/>
      <c r="E230"/>
    </row>
    <row r="231" spans="4:5" x14ac:dyDescent="0.25">
      <c r="D231"/>
      <c r="E231"/>
    </row>
    <row r="232" spans="4:5" x14ac:dyDescent="0.25">
      <c r="D232"/>
      <c r="E232"/>
    </row>
    <row r="233" spans="4:5" x14ac:dyDescent="0.25">
      <c r="D233"/>
      <c r="E233"/>
    </row>
    <row r="234" spans="4:5" x14ac:dyDescent="0.25">
      <c r="D234"/>
      <c r="E234"/>
    </row>
    <row r="235" spans="4:5" x14ac:dyDescent="0.25">
      <c r="D235"/>
      <c r="E235"/>
    </row>
    <row r="236" spans="4:5" x14ac:dyDescent="0.25">
      <c r="D236"/>
      <c r="E236"/>
    </row>
    <row r="237" spans="4:5" x14ac:dyDescent="0.25">
      <c r="D237"/>
      <c r="E237"/>
    </row>
    <row r="238" spans="4:5" x14ac:dyDescent="0.25">
      <c r="D238"/>
      <c r="E238"/>
    </row>
    <row r="239" spans="4:5" x14ac:dyDescent="0.25">
      <c r="D239"/>
      <c r="E239"/>
    </row>
    <row r="240" spans="4:5" x14ac:dyDescent="0.25">
      <c r="D240"/>
      <c r="E240"/>
    </row>
    <row r="241" spans="4:5" x14ac:dyDescent="0.25">
      <c r="D241"/>
      <c r="E241"/>
    </row>
    <row r="242" spans="4:5" x14ac:dyDescent="0.25">
      <c r="D242"/>
      <c r="E242"/>
    </row>
    <row r="243" spans="4:5" x14ac:dyDescent="0.25">
      <c r="D243"/>
      <c r="E243"/>
    </row>
    <row r="244" spans="4:5" x14ac:dyDescent="0.25">
      <c r="D244"/>
      <c r="E244"/>
    </row>
    <row r="245" spans="4:5" x14ac:dyDescent="0.25">
      <c r="D245"/>
      <c r="E245"/>
    </row>
    <row r="246" spans="4:5" x14ac:dyDescent="0.25">
      <c r="D246"/>
      <c r="E246"/>
    </row>
    <row r="247" spans="4:5" x14ac:dyDescent="0.25">
      <c r="D247"/>
      <c r="E247"/>
    </row>
    <row r="248" spans="4:5" x14ac:dyDescent="0.25">
      <c r="D248"/>
      <c r="E248"/>
    </row>
    <row r="249" spans="4:5" x14ac:dyDescent="0.25">
      <c r="D249"/>
      <c r="E249"/>
    </row>
    <row r="250" spans="4:5" x14ac:dyDescent="0.25">
      <c r="D250"/>
      <c r="E250"/>
    </row>
    <row r="251" spans="4:5" x14ac:dyDescent="0.25">
      <c r="D251"/>
      <c r="E251"/>
    </row>
    <row r="252" spans="4:5" x14ac:dyDescent="0.25">
      <c r="D252"/>
      <c r="E252"/>
    </row>
    <row r="253" spans="4:5" x14ac:dyDescent="0.25">
      <c r="D253"/>
      <c r="E253"/>
    </row>
    <row r="254" spans="4:5" x14ac:dyDescent="0.25">
      <c r="D254"/>
      <c r="E254"/>
    </row>
    <row r="255" spans="4:5" x14ac:dyDescent="0.25">
      <c r="D255"/>
      <c r="E255"/>
    </row>
    <row r="256" spans="4:5" x14ac:dyDescent="0.25">
      <c r="D256"/>
      <c r="E256"/>
    </row>
    <row r="257" spans="4:5" x14ac:dyDescent="0.25">
      <c r="D257"/>
      <c r="E257"/>
    </row>
    <row r="258" spans="4:5" x14ac:dyDescent="0.25">
      <c r="D258"/>
      <c r="E258"/>
    </row>
    <row r="259" spans="4:5" x14ac:dyDescent="0.25">
      <c r="D259"/>
      <c r="E259"/>
    </row>
    <row r="260" spans="4:5" x14ac:dyDescent="0.25">
      <c r="D260"/>
      <c r="E260"/>
    </row>
    <row r="261" spans="4:5" x14ac:dyDescent="0.25">
      <c r="D261"/>
      <c r="E261"/>
    </row>
    <row r="262" spans="4:5" x14ac:dyDescent="0.25">
      <c r="D262"/>
      <c r="E262"/>
    </row>
    <row r="263" spans="4:5" x14ac:dyDescent="0.25">
      <c r="D263"/>
      <c r="E263"/>
    </row>
    <row r="264" spans="4:5" x14ac:dyDescent="0.25">
      <c r="D264"/>
      <c r="E264"/>
    </row>
    <row r="265" spans="4:5" x14ac:dyDescent="0.25">
      <c r="D265"/>
      <c r="E265"/>
    </row>
    <row r="266" spans="4:5" x14ac:dyDescent="0.25">
      <c r="D266"/>
      <c r="E266"/>
    </row>
    <row r="267" spans="4:5" x14ac:dyDescent="0.25">
      <c r="D267"/>
      <c r="E267"/>
    </row>
    <row r="268" spans="4:5" x14ac:dyDescent="0.25">
      <c r="D268"/>
      <c r="E268"/>
    </row>
    <row r="269" spans="4:5" x14ac:dyDescent="0.25">
      <c r="D269"/>
      <c r="E269"/>
    </row>
    <row r="270" spans="4:5" x14ac:dyDescent="0.25">
      <c r="D270"/>
      <c r="E270"/>
    </row>
    <row r="271" spans="4:5" x14ac:dyDescent="0.25">
      <c r="D271"/>
      <c r="E271"/>
    </row>
    <row r="272" spans="4:5" x14ac:dyDescent="0.25">
      <c r="D272"/>
      <c r="E272"/>
    </row>
    <row r="273" spans="4:5" x14ac:dyDescent="0.25">
      <c r="D273"/>
      <c r="E273"/>
    </row>
    <row r="274" spans="4:5" x14ac:dyDescent="0.25">
      <c r="D274"/>
      <c r="E274"/>
    </row>
    <row r="275" spans="4:5" x14ac:dyDescent="0.25">
      <c r="D275"/>
      <c r="E275"/>
    </row>
    <row r="276" spans="4:5" x14ac:dyDescent="0.25">
      <c r="D276"/>
      <c r="E276"/>
    </row>
    <row r="277" spans="4:5" x14ac:dyDescent="0.25">
      <c r="D277"/>
      <c r="E277"/>
    </row>
    <row r="278" spans="4:5" x14ac:dyDescent="0.25">
      <c r="D278"/>
      <c r="E278"/>
    </row>
    <row r="279" spans="4:5" x14ac:dyDescent="0.25">
      <c r="D279"/>
      <c r="E279"/>
    </row>
    <row r="280" spans="4:5" x14ac:dyDescent="0.25">
      <c r="D280"/>
      <c r="E280"/>
    </row>
    <row r="281" spans="4:5" x14ac:dyDescent="0.25">
      <c r="D281"/>
      <c r="E281"/>
    </row>
    <row r="282" spans="4:5" x14ac:dyDescent="0.25">
      <c r="D282"/>
      <c r="E282"/>
    </row>
    <row r="283" spans="4:5" x14ac:dyDescent="0.25">
      <c r="D283"/>
      <c r="E283"/>
    </row>
    <row r="284" spans="4:5" x14ac:dyDescent="0.25">
      <c r="D284"/>
      <c r="E284"/>
    </row>
    <row r="285" spans="4:5" x14ac:dyDescent="0.25">
      <c r="D285"/>
      <c r="E285"/>
    </row>
    <row r="286" spans="4:5" x14ac:dyDescent="0.25">
      <c r="D286"/>
      <c r="E286"/>
    </row>
    <row r="287" spans="4:5" x14ac:dyDescent="0.25">
      <c r="D287"/>
      <c r="E287"/>
    </row>
    <row r="288" spans="4:5" x14ac:dyDescent="0.25">
      <c r="D288"/>
      <c r="E288"/>
    </row>
    <row r="289" spans="4:5" x14ac:dyDescent="0.25">
      <c r="D289"/>
      <c r="E289"/>
    </row>
    <row r="290" spans="4:5" x14ac:dyDescent="0.25">
      <c r="D290"/>
      <c r="E290"/>
    </row>
    <row r="291" spans="4:5" x14ac:dyDescent="0.25">
      <c r="D291"/>
      <c r="E291"/>
    </row>
    <row r="292" spans="4:5" x14ac:dyDescent="0.25">
      <c r="D292"/>
      <c r="E292"/>
    </row>
    <row r="293" spans="4:5" x14ac:dyDescent="0.25">
      <c r="D293"/>
      <c r="E293"/>
    </row>
    <row r="294" spans="4:5" x14ac:dyDescent="0.25">
      <c r="D294"/>
      <c r="E294"/>
    </row>
    <row r="295" spans="4:5" x14ac:dyDescent="0.25">
      <c r="D295"/>
      <c r="E295"/>
    </row>
    <row r="296" spans="4:5" x14ac:dyDescent="0.25">
      <c r="D296"/>
      <c r="E296"/>
    </row>
    <row r="297" spans="4:5" x14ac:dyDescent="0.25">
      <c r="D297"/>
      <c r="E297"/>
    </row>
    <row r="298" spans="4:5" x14ac:dyDescent="0.25">
      <c r="D298"/>
      <c r="E298"/>
    </row>
    <row r="299" spans="4:5" x14ac:dyDescent="0.25">
      <c r="D299"/>
      <c r="E299"/>
    </row>
    <row r="300" spans="4:5" x14ac:dyDescent="0.25">
      <c r="D300"/>
      <c r="E300"/>
    </row>
    <row r="301" spans="4:5" x14ac:dyDescent="0.25">
      <c r="D301"/>
      <c r="E301"/>
    </row>
    <row r="302" spans="4:5" x14ac:dyDescent="0.25">
      <c r="D302"/>
      <c r="E302"/>
    </row>
    <row r="303" spans="4:5" x14ac:dyDescent="0.25">
      <c r="D303"/>
      <c r="E303"/>
    </row>
    <row r="304" spans="4:5" x14ac:dyDescent="0.25">
      <c r="D304"/>
      <c r="E304"/>
    </row>
    <row r="305" spans="4:5" x14ac:dyDescent="0.25">
      <c r="D305"/>
      <c r="E305"/>
    </row>
    <row r="306" spans="4:5" x14ac:dyDescent="0.25">
      <c r="D306"/>
      <c r="E306"/>
    </row>
    <row r="307" spans="4:5" x14ac:dyDescent="0.25">
      <c r="D307"/>
      <c r="E307"/>
    </row>
    <row r="308" spans="4:5" x14ac:dyDescent="0.25">
      <c r="D308"/>
      <c r="E308"/>
    </row>
    <row r="309" spans="4:5" x14ac:dyDescent="0.25">
      <c r="D309"/>
      <c r="E309"/>
    </row>
    <row r="310" spans="4:5" x14ac:dyDescent="0.25">
      <c r="D310"/>
      <c r="E310"/>
    </row>
    <row r="311" spans="4:5" x14ac:dyDescent="0.25">
      <c r="D311"/>
      <c r="E311"/>
    </row>
    <row r="312" spans="4:5" x14ac:dyDescent="0.25">
      <c r="D312"/>
      <c r="E312"/>
    </row>
    <row r="313" spans="4:5" x14ac:dyDescent="0.25">
      <c r="D313"/>
      <c r="E313"/>
    </row>
    <row r="314" spans="4:5" x14ac:dyDescent="0.25">
      <c r="D314"/>
      <c r="E314"/>
    </row>
    <row r="315" spans="4:5" x14ac:dyDescent="0.25">
      <c r="D315"/>
      <c r="E315"/>
    </row>
    <row r="316" spans="4:5" x14ac:dyDescent="0.25">
      <c r="D316"/>
      <c r="E316"/>
    </row>
    <row r="317" spans="4:5" x14ac:dyDescent="0.25">
      <c r="D317"/>
      <c r="E317"/>
    </row>
    <row r="318" spans="4:5" x14ac:dyDescent="0.25">
      <c r="D318"/>
      <c r="E318"/>
    </row>
    <row r="319" spans="4:5" x14ac:dyDescent="0.25">
      <c r="D319"/>
      <c r="E319"/>
    </row>
    <row r="320" spans="4:5" x14ac:dyDescent="0.25">
      <c r="D320"/>
      <c r="E320"/>
    </row>
    <row r="321" spans="4:5" x14ac:dyDescent="0.25">
      <c r="D321"/>
      <c r="E321"/>
    </row>
    <row r="322" spans="4:5" x14ac:dyDescent="0.25">
      <c r="D322"/>
      <c r="E322"/>
    </row>
    <row r="323" spans="4:5" x14ac:dyDescent="0.25">
      <c r="D323"/>
      <c r="E323"/>
    </row>
    <row r="324" spans="4:5" x14ac:dyDescent="0.25">
      <c r="D324"/>
      <c r="E324"/>
    </row>
    <row r="325" spans="4:5" x14ac:dyDescent="0.25">
      <c r="D325"/>
      <c r="E325"/>
    </row>
    <row r="326" spans="4:5" x14ac:dyDescent="0.25">
      <c r="D326"/>
      <c r="E326"/>
    </row>
    <row r="327" spans="4:5" x14ac:dyDescent="0.25">
      <c r="D327"/>
      <c r="E327"/>
    </row>
    <row r="328" spans="4:5" x14ac:dyDescent="0.25">
      <c r="D328"/>
      <c r="E328"/>
    </row>
    <row r="329" spans="4:5" x14ac:dyDescent="0.25">
      <c r="D329"/>
      <c r="E329"/>
    </row>
    <row r="330" spans="4:5" x14ac:dyDescent="0.25">
      <c r="D330"/>
      <c r="E330"/>
    </row>
    <row r="331" spans="4:5" x14ac:dyDescent="0.25">
      <c r="D331"/>
      <c r="E331"/>
    </row>
    <row r="332" spans="4:5" x14ac:dyDescent="0.25">
      <c r="D332"/>
      <c r="E332"/>
    </row>
    <row r="333" spans="4:5" x14ac:dyDescent="0.25">
      <c r="D333"/>
      <c r="E333"/>
    </row>
    <row r="334" spans="4:5" x14ac:dyDescent="0.25">
      <c r="D334"/>
      <c r="E334"/>
    </row>
    <row r="335" spans="4:5" x14ac:dyDescent="0.25">
      <c r="D335"/>
      <c r="E335"/>
    </row>
    <row r="336" spans="4:5" x14ac:dyDescent="0.25">
      <c r="D336"/>
      <c r="E336"/>
    </row>
    <row r="337" spans="4:5" x14ac:dyDescent="0.25">
      <c r="D337"/>
      <c r="E337"/>
    </row>
    <row r="338" spans="4:5" x14ac:dyDescent="0.25">
      <c r="D338"/>
      <c r="E338"/>
    </row>
    <row r="339" spans="4:5" x14ac:dyDescent="0.25">
      <c r="D339"/>
      <c r="E339"/>
    </row>
    <row r="340" spans="4:5" x14ac:dyDescent="0.25">
      <c r="D340"/>
      <c r="E340"/>
    </row>
    <row r="341" spans="4:5" x14ac:dyDescent="0.25">
      <c r="D341"/>
      <c r="E341"/>
    </row>
    <row r="342" spans="4:5" x14ac:dyDescent="0.25">
      <c r="D342"/>
      <c r="E342"/>
    </row>
    <row r="343" spans="4:5" x14ac:dyDescent="0.25">
      <c r="D343"/>
      <c r="E343"/>
    </row>
    <row r="344" spans="4:5" x14ac:dyDescent="0.25">
      <c r="D344"/>
      <c r="E344"/>
    </row>
    <row r="345" spans="4:5" x14ac:dyDescent="0.25">
      <c r="D345"/>
      <c r="E345"/>
    </row>
    <row r="346" spans="4:5" x14ac:dyDescent="0.25">
      <c r="D346"/>
      <c r="E346"/>
    </row>
    <row r="347" spans="4:5" x14ac:dyDescent="0.25">
      <c r="D347"/>
      <c r="E347"/>
    </row>
    <row r="348" spans="4:5" x14ac:dyDescent="0.25">
      <c r="D348"/>
      <c r="E348"/>
    </row>
    <row r="349" spans="4:5" x14ac:dyDescent="0.25">
      <c r="D349"/>
      <c r="E349"/>
    </row>
    <row r="350" spans="4:5" x14ac:dyDescent="0.25">
      <c r="D350"/>
      <c r="E350"/>
    </row>
    <row r="351" spans="4:5" x14ac:dyDescent="0.25">
      <c r="D351"/>
      <c r="E351"/>
    </row>
    <row r="352" spans="4:5" x14ac:dyDescent="0.25">
      <c r="D352"/>
      <c r="E352"/>
    </row>
    <row r="353" spans="4:5" x14ac:dyDescent="0.25">
      <c r="D353"/>
      <c r="E353"/>
    </row>
    <row r="354" spans="4:5" x14ac:dyDescent="0.25">
      <c r="D354"/>
      <c r="E354"/>
    </row>
    <row r="355" spans="4:5" x14ac:dyDescent="0.25">
      <c r="D355"/>
      <c r="E355"/>
    </row>
    <row r="356" spans="4:5" x14ac:dyDescent="0.25">
      <c r="D356"/>
      <c r="E356"/>
    </row>
    <row r="357" spans="4:5" x14ac:dyDescent="0.25">
      <c r="D357"/>
      <c r="E357"/>
    </row>
    <row r="358" spans="4:5" x14ac:dyDescent="0.25">
      <c r="D358"/>
      <c r="E358"/>
    </row>
    <row r="359" spans="4:5" x14ac:dyDescent="0.25">
      <c r="D359"/>
      <c r="E359"/>
    </row>
    <row r="360" spans="4:5" x14ac:dyDescent="0.25">
      <c r="D360"/>
      <c r="E360"/>
    </row>
    <row r="361" spans="4:5" x14ac:dyDescent="0.25">
      <c r="D361"/>
      <c r="E361"/>
    </row>
    <row r="362" spans="4:5" x14ac:dyDescent="0.25">
      <c r="D362"/>
      <c r="E362"/>
    </row>
    <row r="363" spans="4:5" x14ac:dyDescent="0.25">
      <c r="D363"/>
      <c r="E363"/>
    </row>
    <row r="364" spans="4:5" x14ac:dyDescent="0.25">
      <c r="D364"/>
      <c r="E364"/>
    </row>
    <row r="365" spans="4:5" x14ac:dyDescent="0.25">
      <c r="D365"/>
      <c r="E365"/>
    </row>
    <row r="366" spans="4:5" x14ac:dyDescent="0.25">
      <c r="D366"/>
      <c r="E366"/>
    </row>
    <row r="367" spans="4:5" x14ac:dyDescent="0.25">
      <c r="D367"/>
      <c r="E367"/>
    </row>
    <row r="368" spans="4:5" x14ac:dyDescent="0.25">
      <c r="D368"/>
      <c r="E368"/>
    </row>
    <row r="369" spans="4:5" x14ac:dyDescent="0.25">
      <c r="D369"/>
      <c r="E369"/>
    </row>
    <row r="370" spans="4:5" x14ac:dyDescent="0.25">
      <c r="D370"/>
      <c r="E370"/>
    </row>
    <row r="371" spans="4:5" x14ac:dyDescent="0.25">
      <c r="D371"/>
      <c r="E371"/>
    </row>
    <row r="372" spans="4:5" x14ac:dyDescent="0.25">
      <c r="D372"/>
      <c r="E372"/>
    </row>
    <row r="373" spans="4:5" x14ac:dyDescent="0.25">
      <c r="D373"/>
      <c r="E373"/>
    </row>
    <row r="374" spans="4:5" x14ac:dyDescent="0.25">
      <c r="D374"/>
      <c r="E374"/>
    </row>
    <row r="375" spans="4:5" x14ac:dyDescent="0.25">
      <c r="D375"/>
      <c r="E375"/>
    </row>
    <row r="376" spans="4:5" x14ac:dyDescent="0.25">
      <c r="D376"/>
      <c r="E376"/>
    </row>
    <row r="377" spans="4:5" x14ac:dyDescent="0.25">
      <c r="D377"/>
      <c r="E377"/>
    </row>
    <row r="378" spans="4:5" x14ac:dyDescent="0.25">
      <c r="D378"/>
      <c r="E378"/>
    </row>
    <row r="379" spans="4:5" x14ac:dyDescent="0.25">
      <c r="D379"/>
      <c r="E379"/>
    </row>
    <row r="380" spans="4:5" x14ac:dyDescent="0.25">
      <c r="D380"/>
      <c r="E380"/>
    </row>
    <row r="381" spans="4:5" x14ac:dyDescent="0.25">
      <c r="D381"/>
      <c r="E381"/>
    </row>
    <row r="382" spans="4:5" x14ac:dyDescent="0.25">
      <c r="D382"/>
      <c r="E382"/>
    </row>
    <row r="383" spans="4:5" x14ac:dyDescent="0.25">
      <c r="D383"/>
      <c r="E383"/>
    </row>
    <row r="384" spans="4:5" x14ac:dyDescent="0.25">
      <c r="D384"/>
      <c r="E384"/>
    </row>
    <row r="385" spans="4:5" x14ac:dyDescent="0.25">
      <c r="D385"/>
      <c r="E385"/>
    </row>
    <row r="386" spans="4:5" x14ac:dyDescent="0.25">
      <c r="D386"/>
      <c r="E386"/>
    </row>
    <row r="387" spans="4:5" x14ac:dyDescent="0.25">
      <c r="D387"/>
      <c r="E387"/>
    </row>
    <row r="388" spans="4:5" x14ac:dyDescent="0.25">
      <c r="D388"/>
      <c r="E388"/>
    </row>
    <row r="389" spans="4:5" x14ac:dyDescent="0.25">
      <c r="D389"/>
      <c r="E389"/>
    </row>
    <row r="390" spans="4:5" x14ac:dyDescent="0.25">
      <c r="D390"/>
      <c r="E390"/>
    </row>
    <row r="391" spans="4:5" x14ac:dyDescent="0.25">
      <c r="D391"/>
      <c r="E391"/>
    </row>
    <row r="392" spans="4:5" x14ac:dyDescent="0.25">
      <c r="D392"/>
      <c r="E392"/>
    </row>
    <row r="393" spans="4:5" x14ac:dyDescent="0.25">
      <c r="D393"/>
      <c r="E393"/>
    </row>
    <row r="394" spans="4:5" x14ac:dyDescent="0.25">
      <c r="D394"/>
      <c r="E394"/>
    </row>
    <row r="395" spans="4:5" x14ac:dyDescent="0.25">
      <c r="D395"/>
      <c r="E395"/>
    </row>
    <row r="396" spans="4:5" x14ac:dyDescent="0.25">
      <c r="D396"/>
      <c r="E396"/>
    </row>
    <row r="397" spans="4:5" x14ac:dyDescent="0.25">
      <c r="D397"/>
      <c r="E397"/>
    </row>
    <row r="398" spans="4:5" x14ac:dyDescent="0.25">
      <c r="D398"/>
      <c r="E398"/>
    </row>
    <row r="399" spans="4:5" x14ac:dyDescent="0.25">
      <c r="D399"/>
      <c r="E399"/>
    </row>
    <row r="400" spans="4:5" x14ac:dyDescent="0.25">
      <c r="D400"/>
      <c r="E400"/>
    </row>
    <row r="401" spans="4:5" x14ac:dyDescent="0.25">
      <c r="D401"/>
      <c r="E401"/>
    </row>
    <row r="402" spans="4:5" x14ac:dyDescent="0.25">
      <c r="D402"/>
      <c r="E402"/>
    </row>
    <row r="403" spans="4:5" x14ac:dyDescent="0.25">
      <c r="D403"/>
      <c r="E403"/>
    </row>
    <row r="404" spans="4:5" x14ac:dyDescent="0.25">
      <c r="D404"/>
      <c r="E404"/>
    </row>
    <row r="405" spans="4:5" x14ac:dyDescent="0.25">
      <c r="D405"/>
      <c r="E405"/>
    </row>
    <row r="406" spans="4:5" x14ac:dyDescent="0.25">
      <c r="D406"/>
      <c r="E406"/>
    </row>
    <row r="407" spans="4:5" x14ac:dyDescent="0.25">
      <c r="D407"/>
      <c r="E407"/>
    </row>
    <row r="408" spans="4:5" x14ac:dyDescent="0.25">
      <c r="D408"/>
      <c r="E408"/>
    </row>
    <row r="409" spans="4:5" x14ac:dyDescent="0.25">
      <c r="D409"/>
      <c r="E409"/>
    </row>
    <row r="410" spans="4:5" x14ac:dyDescent="0.25">
      <c r="D410"/>
      <c r="E410"/>
    </row>
    <row r="411" spans="4:5" x14ac:dyDescent="0.25">
      <c r="D411"/>
      <c r="E411"/>
    </row>
    <row r="412" spans="4:5" x14ac:dyDescent="0.25">
      <c r="D412"/>
      <c r="E412"/>
    </row>
    <row r="413" spans="4:5" x14ac:dyDescent="0.25">
      <c r="D413"/>
      <c r="E413"/>
    </row>
    <row r="414" spans="4:5" x14ac:dyDescent="0.25">
      <c r="D414"/>
      <c r="E414"/>
    </row>
    <row r="415" spans="4:5" x14ac:dyDescent="0.25">
      <c r="D415"/>
      <c r="E415"/>
    </row>
    <row r="416" spans="4:5" x14ac:dyDescent="0.25">
      <c r="D416"/>
      <c r="E416"/>
    </row>
    <row r="417" spans="4:5" x14ac:dyDescent="0.25">
      <c r="D417"/>
      <c r="E417"/>
    </row>
    <row r="418" spans="4:5" x14ac:dyDescent="0.25">
      <c r="D418"/>
      <c r="E418"/>
    </row>
    <row r="419" spans="4:5" x14ac:dyDescent="0.25">
      <c r="D419"/>
      <c r="E419"/>
    </row>
    <row r="420" spans="4:5" x14ac:dyDescent="0.25">
      <c r="D420"/>
      <c r="E420"/>
    </row>
    <row r="421" spans="4:5" x14ac:dyDescent="0.25">
      <c r="D421"/>
      <c r="E421"/>
    </row>
    <row r="422" spans="4:5" x14ac:dyDescent="0.25">
      <c r="D422"/>
      <c r="E422"/>
    </row>
    <row r="423" spans="4:5" x14ac:dyDescent="0.25">
      <c r="D423"/>
      <c r="E423"/>
    </row>
    <row r="424" spans="4:5" x14ac:dyDescent="0.25">
      <c r="D424"/>
      <c r="E424"/>
    </row>
    <row r="425" spans="4:5" x14ac:dyDescent="0.25">
      <c r="D425"/>
      <c r="E425"/>
    </row>
    <row r="426" spans="4:5" x14ac:dyDescent="0.25">
      <c r="D426"/>
      <c r="E426"/>
    </row>
    <row r="427" spans="4:5" x14ac:dyDescent="0.25">
      <c r="D427"/>
      <c r="E427"/>
    </row>
    <row r="428" spans="4:5" x14ac:dyDescent="0.25">
      <c r="D428"/>
      <c r="E428"/>
    </row>
    <row r="429" spans="4:5" x14ac:dyDescent="0.25">
      <c r="D429"/>
      <c r="E429"/>
    </row>
    <row r="430" spans="4:5" x14ac:dyDescent="0.25">
      <c r="D430"/>
      <c r="E430"/>
    </row>
    <row r="431" spans="4:5" x14ac:dyDescent="0.25">
      <c r="D431"/>
      <c r="E431"/>
    </row>
    <row r="432" spans="4:5" x14ac:dyDescent="0.25">
      <c r="D432"/>
      <c r="E432"/>
    </row>
    <row r="433" spans="4:5" x14ac:dyDescent="0.25">
      <c r="D433"/>
      <c r="E433"/>
    </row>
    <row r="434" spans="4:5" x14ac:dyDescent="0.25">
      <c r="D434"/>
      <c r="E434"/>
    </row>
    <row r="435" spans="4:5" x14ac:dyDescent="0.25">
      <c r="D435"/>
      <c r="E435"/>
    </row>
    <row r="436" spans="4:5" x14ac:dyDescent="0.25">
      <c r="D436"/>
      <c r="E436"/>
    </row>
    <row r="437" spans="4:5" x14ac:dyDescent="0.25">
      <c r="D437"/>
      <c r="E437"/>
    </row>
    <row r="438" spans="4:5" x14ac:dyDescent="0.25">
      <c r="D438"/>
      <c r="E438"/>
    </row>
    <row r="439" spans="4:5" x14ac:dyDescent="0.25">
      <c r="D439"/>
      <c r="E439"/>
    </row>
    <row r="440" spans="4:5" x14ac:dyDescent="0.25">
      <c r="D440"/>
      <c r="E440"/>
    </row>
    <row r="441" spans="4:5" x14ac:dyDescent="0.25">
      <c r="D441"/>
      <c r="E441"/>
    </row>
    <row r="442" spans="4:5" x14ac:dyDescent="0.25">
      <c r="D442"/>
      <c r="E442"/>
    </row>
    <row r="443" spans="4:5" x14ac:dyDescent="0.25">
      <c r="D443"/>
      <c r="E443"/>
    </row>
    <row r="444" spans="4:5" x14ac:dyDescent="0.25">
      <c r="D444"/>
      <c r="E444"/>
    </row>
    <row r="445" spans="4:5" x14ac:dyDescent="0.25">
      <c r="D445"/>
      <c r="E445"/>
    </row>
    <row r="446" spans="4:5" x14ac:dyDescent="0.25">
      <c r="D446"/>
      <c r="E446"/>
    </row>
    <row r="447" spans="4:5" x14ac:dyDescent="0.25">
      <c r="D447"/>
      <c r="E447"/>
    </row>
    <row r="448" spans="4:5" x14ac:dyDescent="0.25">
      <c r="D448"/>
      <c r="E448"/>
    </row>
    <row r="449" spans="4:5" x14ac:dyDescent="0.25">
      <c r="D449"/>
      <c r="E449"/>
    </row>
    <row r="450" spans="4:5" x14ac:dyDescent="0.25">
      <c r="D450"/>
      <c r="E450"/>
    </row>
    <row r="451" spans="4:5" x14ac:dyDescent="0.25">
      <c r="D451"/>
      <c r="E451"/>
    </row>
    <row r="452" spans="4:5" x14ac:dyDescent="0.25">
      <c r="D452"/>
      <c r="E452"/>
    </row>
    <row r="453" spans="4:5" x14ac:dyDescent="0.25">
      <c r="D453"/>
      <c r="E453"/>
    </row>
    <row r="454" spans="4:5" x14ac:dyDescent="0.25">
      <c r="D454"/>
      <c r="E454"/>
    </row>
    <row r="455" spans="4:5" x14ac:dyDescent="0.25">
      <c r="D455"/>
      <c r="E455"/>
    </row>
    <row r="456" spans="4:5" x14ac:dyDescent="0.25">
      <c r="D456"/>
      <c r="E456"/>
    </row>
    <row r="457" spans="4:5" x14ac:dyDescent="0.25">
      <c r="D457"/>
      <c r="E457"/>
    </row>
    <row r="458" spans="4:5" x14ac:dyDescent="0.25">
      <c r="D458"/>
      <c r="E458"/>
    </row>
    <row r="459" spans="4:5" x14ac:dyDescent="0.25">
      <c r="D459"/>
      <c r="E459"/>
    </row>
    <row r="460" spans="4:5" x14ac:dyDescent="0.25">
      <c r="D460"/>
      <c r="E460"/>
    </row>
    <row r="461" spans="4:5" x14ac:dyDescent="0.25">
      <c r="D461"/>
      <c r="E461"/>
    </row>
    <row r="462" spans="4:5" x14ac:dyDescent="0.25">
      <c r="D462"/>
      <c r="E462"/>
    </row>
    <row r="463" spans="4:5" x14ac:dyDescent="0.25">
      <c r="D463"/>
      <c r="E463"/>
    </row>
    <row r="464" spans="4:5" x14ac:dyDescent="0.25">
      <c r="D464"/>
      <c r="E464"/>
    </row>
    <row r="465" spans="4:5" x14ac:dyDescent="0.25">
      <c r="D465"/>
      <c r="E465"/>
    </row>
    <row r="466" spans="4:5" x14ac:dyDescent="0.25">
      <c r="D466"/>
      <c r="E466"/>
    </row>
    <row r="467" spans="4:5" x14ac:dyDescent="0.25">
      <c r="D467"/>
      <c r="E467"/>
    </row>
    <row r="468" spans="4:5" x14ac:dyDescent="0.25">
      <c r="D468"/>
      <c r="E468"/>
    </row>
    <row r="469" spans="4:5" x14ac:dyDescent="0.25">
      <c r="D469"/>
      <c r="E469"/>
    </row>
    <row r="470" spans="4:5" x14ac:dyDescent="0.25">
      <c r="D470"/>
      <c r="E470"/>
    </row>
    <row r="471" spans="4:5" x14ac:dyDescent="0.25">
      <c r="D471"/>
      <c r="E471"/>
    </row>
    <row r="472" spans="4:5" x14ac:dyDescent="0.25">
      <c r="D472"/>
      <c r="E472"/>
    </row>
    <row r="473" spans="4:5" x14ac:dyDescent="0.25">
      <c r="D473"/>
      <c r="E473"/>
    </row>
    <row r="474" spans="4:5" x14ac:dyDescent="0.25">
      <c r="D474"/>
      <c r="E474"/>
    </row>
    <row r="475" spans="4:5" x14ac:dyDescent="0.25">
      <c r="D475"/>
      <c r="E475"/>
    </row>
    <row r="476" spans="4:5" x14ac:dyDescent="0.25">
      <c r="D476"/>
      <c r="E476"/>
    </row>
    <row r="477" spans="4:5" x14ac:dyDescent="0.25">
      <c r="D477"/>
      <c r="E477"/>
    </row>
    <row r="478" spans="4:5" x14ac:dyDescent="0.25">
      <c r="D478"/>
      <c r="E478"/>
    </row>
    <row r="479" spans="4:5" x14ac:dyDescent="0.25">
      <c r="D479"/>
      <c r="E479"/>
    </row>
    <row r="480" spans="4:5" x14ac:dyDescent="0.25">
      <c r="D480"/>
      <c r="E480"/>
    </row>
    <row r="481" spans="4:5" x14ac:dyDescent="0.25">
      <c r="D481"/>
      <c r="E481"/>
    </row>
    <row r="482" spans="4:5" x14ac:dyDescent="0.25">
      <c r="D482"/>
      <c r="E482"/>
    </row>
    <row r="483" spans="4:5" x14ac:dyDescent="0.25">
      <c r="D483"/>
      <c r="E483"/>
    </row>
    <row r="484" spans="4:5" x14ac:dyDescent="0.25">
      <c r="D484"/>
      <c r="E484"/>
    </row>
    <row r="485" spans="4:5" x14ac:dyDescent="0.25">
      <c r="D485"/>
      <c r="E485"/>
    </row>
    <row r="486" spans="4:5" x14ac:dyDescent="0.25">
      <c r="D486"/>
      <c r="E486"/>
    </row>
    <row r="487" spans="4:5" x14ac:dyDescent="0.25">
      <c r="D487"/>
      <c r="E487"/>
    </row>
    <row r="488" spans="4:5" x14ac:dyDescent="0.25">
      <c r="D488"/>
      <c r="E488"/>
    </row>
    <row r="489" spans="4:5" x14ac:dyDescent="0.25">
      <c r="D489"/>
      <c r="E489"/>
    </row>
    <row r="490" spans="4:5" x14ac:dyDescent="0.25">
      <c r="D490"/>
      <c r="E490"/>
    </row>
    <row r="491" spans="4:5" x14ac:dyDescent="0.25">
      <c r="D491"/>
      <c r="E491"/>
    </row>
    <row r="492" spans="4:5" x14ac:dyDescent="0.25">
      <c r="D492"/>
      <c r="E492"/>
    </row>
    <row r="493" spans="4:5" x14ac:dyDescent="0.25">
      <c r="D493"/>
      <c r="E493"/>
    </row>
    <row r="494" spans="4:5" x14ac:dyDescent="0.25">
      <c r="D494"/>
      <c r="E494"/>
    </row>
    <row r="495" spans="4:5" x14ac:dyDescent="0.25">
      <c r="D495"/>
      <c r="E495"/>
    </row>
    <row r="496" spans="4:5" x14ac:dyDescent="0.25">
      <c r="D496"/>
      <c r="E496"/>
    </row>
    <row r="497" spans="4:5" x14ac:dyDescent="0.25">
      <c r="D497"/>
      <c r="E497"/>
    </row>
    <row r="498" spans="4:5" x14ac:dyDescent="0.25">
      <c r="D498"/>
      <c r="E498"/>
    </row>
    <row r="499" spans="4:5" x14ac:dyDescent="0.25">
      <c r="D499"/>
      <c r="E499"/>
    </row>
    <row r="500" spans="4:5" x14ac:dyDescent="0.25">
      <c r="D500"/>
      <c r="E500"/>
    </row>
    <row r="501" spans="4:5" x14ac:dyDescent="0.25">
      <c r="D501"/>
      <c r="E501"/>
    </row>
    <row r="502" spans="4:5" x14ac:dyDescent="0.25">
      <c r="D502"/>
      <c r="E502"/>
    </row>
    <row r="503" spans="4:5" x14ac:dyDescent="0.25">
      <c r="D503"/>
      <c r="E503"/>
    </row>
    <row r="504" spans="4:5" x14ac:dyDescent="0.25">
      <c r="D504"/>
      <c r="E504"/>
    </row>
    <row r="505" spans="4:5" x14ac:dyDescent="0.25">
      <c r="D505"/>
      <c r="E505"/>
    </row>
    <row r="506" spans="4:5" x14ac:dyDescent="0.25">
      <c r="D506"/>
      <c r="E506"/>
    </row>
    <row r="507" spans="4:5" x14ac:dyDescent="0.25">
      <c r="D507"/>
      <c r="E507"/>
    </row>
    <row r="508" spans="4:5" x14ac:dyDescent="0.25">
      <c r="D508"/>
      <c r="E508"/>
    </row>
    <row r="509" spans="4:5" x14ac:dyDescent="0.25">
      <c r="D509"/>
      <c r="E509"/>
    </row>
    <row r="510" spans="4:5" x14ac:dyDescent="0.25">
      <c r="D510"/>
      <c r="E510"/>
    </row>
    <row r="511" spans="4:5" x14ac:dyDescent="0.25">
      <c r="D511"/>
      <c r="E511"/>
    </row>
    <row r="512" spans="4:5" x14ac:dyDescent="0.25">
      <c r="D512"/>
      <c r="E512"/>
    </row>
    <row r="513" spans="4:5" x14ac:dyDescent="0.25">
      <c r="D513"/>
      <c r="E513"/>
    </row>
    <row r="514" spans="4:5" x14ac:dyDescent="0.25">
      <c r="D514"/>
      <c r="E514"/>
    </row>
    <row r="515" spans="4:5" x14ac:dyDescent="0.25">
      <c r="D515"/>
      <c r="E515"/>
    </row>
    <row r="516" spans="4:5" x14ac:dyDescent="0.25">
      <c r="D516"/>
      <c r="E516"/>
    </row>
    <row r="517" spans="4:5" x14ac:dyDescent="0.25">
      <c r="D517"/>
      <c r="E517"/>
    </row>
    <row r="518" spans="4:5" x14ac:dyDescent="0.25">
      <c r="D518"/>
      <c r="E518"/>
    </row>
    <row r="519" spans="4:5" x14ac:dyDescent="0.25">
      <c r="D519"/>
      <c r="E519"/>
    </row>
    <row r="520" spans="4:5" x14ac:dyDescent="0.25">
      <c r="D520"/>
      <c r="E520"/>
    </row>
    <row r="521" spans="4:5" x14ac:dyDescent="0.25">
      <c r="D521"/>
      <c r="E521"/>
    </row>
    <row r="522" spans="4:5" x14ac:dyDescent="0.25">
      <c r="D522"/>
      <c r="E522"/>
    </row>
    <row r="523" spans="4:5" x14ac:dyDescent="0.25">
      <c r="D523"/>
      <c r="E523"/>
    </row>
    <row r="524" spans="4:5" x14ac:dyDescent="0.25">
      <c r="D524"/>
      <c r="E524"/>
    </row>
    <row r="525" spans="4:5" x14ac:dyDescent="0.25">
      <c r="D525"/>
      <c r="E525"/>
    </row>
    <row r="526" spans="4:5" x14ac:dyDescent="0.25">
      <c r="D526"/>
      <c r="E526"/>
    </row>
    <row r="527" spans="4:5" x14ac:dyDescent="0.25">
      <c r="D527"/>
      <c r="E527"/>
    </row>
    <row r="528" spans="4:5" x14ac:dyDescent="0.25">
      <c r="D528"/>
      <c r="E528"/>
    </row>
    <row r="529" spans="4:5" x14ac:dyDescent="0.25">
      <c r="D529"/>
      <c r="E529"/>
    </row>
    <row r="530" spans="4:5" x14ac:dyDescent="0.25">
      <c r="D530"/>
      <c r="E530"/>
    </row>
    <row r="531" spans="4:5" x14ac:dyDescent="0.25">
      <c r="D531"/>
      <c r="E531"/>
    </row>
    <row r="532" spans="4:5" x14ac:dyDescent="0.25">
      <c r="D532"/>
      <c r="E532"/>
    </row>
    <row r="533" spans="4:5" x14ac:dyDescent="0.25">
      <c r="D533"/>
      <c r="E533"/>
    </row>
    <row r="534" spans="4:5" x14ac:dyDescent="0.25">
      <c r="D534"/>
      <c r="E534"/>
    </row>
    <row r="535" spans="4:5" x14ac:dyDescent="0.25">
      <c r="D535"/>
      <c r="E535"/>
    </row>
    <row r="536" spans="4:5" x14ac:dyDescent="0.25">
      <c r="D536"/>
      <c r="E536"/>
    </row>
    <row r="537" spans="4:5" x14ac:dyDescent="0.25">
      <c r="D537"/>
      <c r="E537"/>
    </row>
    <row r="538" spans="4:5" x14ac:dyDescent="0.25">
      <c r="D538"/>
      <c r="E538"/>
    </row>
    <row r="539" spans="4:5" x14ac:dyDescent="0.25">
      <c r="D539"/>
      <c r="E539"/>
    </row>
    <row r="540" spans="4:5" x14ac:dyDescent="0.25">
      <c r="D540"/>
      <c r="E540"/>
    </row>
    <row r="541" spans="4:5" x14ac:dyDescent="0.25">
      <c r="D541"/>
      <c r="E541"/>
    </row>
    <row r="542" spans="4:5" x14ac:dyDescent="0.25">
      <c r="D542"/>
      <c r="E542"/>
    </row>
    <row r="543" spans="4:5" x14ac:dyDescent="0.25">
      <c r="D543"/>
      <c r="E543"/>
    </row>
    <row r="544" spans="4:5" x14ac:dyDescent="0.25">
      <c r="D544"/>
      <c r="E544"/>
    </row>
    <row r="545" spans="4:5" x14ac:dyDescent="0.25">
      <c r="D545"/>
      <c r="E545"/>
    </row>
    <row r="546" spans="4:5" x14ac:dyDescent="0.25">
      <c r="D546"/>
      <c r="E546"/>
    </row>
    <row r="547" spans="4:5" x14ac:dyDescent="0.25">
      <c r="D547"/>
      <c r="E547"/>
    </row>
    <row r="548" spans="4:5" x14ac:dyDescent="0.25">
      <c r="D548"/>
      <c r="E548"/>
    </row>
    <row r="549" spans="4:5" x14ac:dyDescent="0.25">
      <c r="D549"/>
      <c r="E549"/>
    </row>
    <row r="550" spans="4:5" x14ac:dyDescent="0.25">
      <c r="D550"/>
      <c r="E550"/>
    </row>
    <row r="551" spans="4:5" x14ac:dyDescent="0.25">
      <c r="D551"/>
      <c r="E551"/>
    </row>
    <row r="552" spans="4:5" x14ac:dyDescent="0.25">
      <c r="D552"/>
      <c r="E552"/>
    </row>
    <row r="553" spans="4:5" x14ac:dyDescent="0.25">
      <c r="D553"/>
      <c r="E553"/>
    </row>
    <row r="554" spans="4:5" x14ac:dyDescent="0.25">
      <c r="D554"/>
      <c r="E554"/>
    </row>
    <row r="555" spans="4:5" x14ac:dyDescent="0.25">
      <c r="D555"/>
      <c r="E555"/>
    </row>
    <row r="556" spans="4:5" x14ac:dyDescent="0.25">
      <c r="D556"/>
      <c r="E556"/>
    </row>
    <row r="557" spans="4:5" x14ac:dyDescent="0.25">
      <c r="D557"/>
      <c r="E557"/>
    </row>
    <row r="558" spans="4:5" x14ac:dyDescent="0.25">
      <c r="D558"/>
      <c r="E558"/>
    </row>
    <row r="559" spans="4:5" x14ac:dyDescent="0.25">
      <c r="D559"/>
      <c r="E559"/>
    </row>
    <row r="560" spans="4:5" x14ac:dyDescent="0.25">
      <c r="D560"/>
      <c r="E560"/>
    </row>
    <row r="561" spans="4:5" x14ac:dyDescent="0.25">
      <c r="D561"/>
      <c r="E561"/>
    </row>
    <row r="562" spans="4:5" x14ac:dyDescent="0.25">
      <c r="D562"/>
      <c r="E562"/>
    </row>
    <row r="563" spans="4:5" x14ac:dyDescent="0.25">
      <c r="D563"/>
      <c r="E563"/>
    </row>
    <row r="564" spans="4:5" x14ac:dyDescent="0.25">
      <c r="D564"/>
      <c r="E564"/>
    </row>
    <row r="565" spans="4:5" x14ac:dyDescent="0.25">
      <c r="D565"/>
      <c r="E565"/>
    </row>
    <row r="566" spans="4:5" x14ac:dyDescent="0.25">
      <c r="D566"/>
      <c r="E566"/>
    </row>
    <row r="567" spans="4:5" x14ac:dyDescent="0.25">
      <c r="D567"/>
      <c r="E567"/>
    </row>
    <row r="568" spans="4:5" x14ac:dyDescent="0.25">
      <c r="D568"/>
      <c r="E568"/>
    </row>
    <row r="569" spans="4:5" x14ac:dyDescent="0.25">
      <c r="D569"/>
      <c r="E569"/>
    </row>
    <row r="570" spans="4:5" x14ac:dyDescent="0.25">
      <c r="D570"/>
      <c r="E570"/>
    </row>
    <row r="571" spans="4:5" x14ac:dyDescent="0.25">
      <c r="D571"/>
      <c r="E571"/>
    </row>
    <row r="572" spans="4:5" x14ac:dyDescent="0.25">
      <c r="D572"/>
      <c r="E572"/>
    </row>
    <row r="573" spans="4:5" x14ac:dyDescent="0.25">
      <c r="D573"/>
      <c r="E573"/>
    </row>
    <row r="574" spans="4:5" x14ac:dyDescent="0.25">
      <c r="D574"/>
      <c r="E574"/>
    </row>
    <row r="575" spans="4:5" x14ac:dyDescent="0.25">
      <c r="D575"/>
      <c r="E575"/>
    </row>
    <row r="576" spans="4:5" x14ac:dyDescent="0.25">
      <c r="D576"/>
      <c r="E576"/>
    </row>
    <row r="577" spans="4:5" x14ac:dyDescent="0.25">
      <c r="D577"/>
      <c r="E577"/>
    </row>
    <row r="578" spans="4:5" x14ac:dyDescent="0.25">
      <c r="D578"/>
      <c r="E578"/>
    </row>
    <row r="579" spans="4:5" x14ac:dyDescent="0.25">
      <c r="D579"/>
      <c r="E579"/>
    </row>
    <row r="580" spans="4:5" x14ac:dyDescent="0.25">
      <c r="D580"/>
      <c r="E580"/>
    </row>
    <row r="581" spans="4:5" x14ac:dyDescent="0.25">
      <c r="D581"/>
      <c r="E581"/>
    </row>
    <row r="582" spans="4:5" x14ac:dyDescent="0.25">
      <c r="D582"/>
      <c r="E582"/>
    </row>
    <row r="583" spans="4:5" x14ac:dyDescent="0.25">
      <c r="D583"/>
      <c r="E583"/>
    </row>
    <row r="584" spans="4:5" x14ac:dyDescent="0.25">
      <c r="D584"/>
      <c r="E584"/>
    </row>
    <row r="585" spans="4:5" x14ac:dyDescent="0.25">
      <c r="D585"/>
      <c r="E585"/>
    </row>
    <row r="586" spans="4:5" x14ac:dyDescent="0.25">
      <c r="D586"/>
      <c r="E586"/>
    </row>
    <row r="587" spans="4:5" x14ac:dyDescent="0.25">
      <c r="D587"/>
      <c r="E587"/>
    </row>
    <row r="588" spans="4:5" x14ac:dyDescent="0.25">
      <c r="D588"/>
      <c r="E588"/>
    </row>
    <row r="589" spans="4:5" x14ac:dyDescent="0.25">
      <c r="D589"/>
      <c r="E589"/>
    </row>
    <row r="590" spans="4:5" x14ac:dyDescent="0.25">
      <c r="D590"/>
      <c r="E590"/>
    </row>
    <row r="591" spans="4:5" x14ac:dyDescent="0.25">
      <c r="D591"/>
      <c r="E591"/>
    </row>
    <row r="592" spans="4:5" x14ac:dyDescent="0.25">
      <c r="D592"/>
      <c r="E592"/>
    </row>
    <row r="593" spans="4:5" x14ac:dyDescent="0.25">
      <c r="D593"/>
      <c r="E593"/>
    </row>
    <row r="594" spans="4:5" x14ac:dyDescent="0.25">
      <c r="D594"/>
      <c r="E594"/>
    </row>
    <row r="595" spans="4:5" x14ac:dyDescent="0.25">
      <c r="D595"/>
      <c r="E595"/>
    </row>
    <row r="596" spans="4:5" x14ac:dyDescent="0.25">
      <c r="D596"/>
      <c r="E596"/>
    </row>
    <row r="597" spans="4:5" x14ac:dyDescent="0.25">
      <c r="D597"/>
      <c r="E597"/>
    </row>
    <row r="598" spans="4:5" x14ac:dyDescent="0.25">
      <c r="D598"/>
      <c r="E598"/>
    </row>
    <row r="599" spans="4:5" x14ac:dyDescent="0.25">
      <c r="D599"/>
      <c r="E599"/>
    </row>
    <row r="600" spans="4:5" x14ac:dyDescent="0.25">
      <c r="D600"/>
      <c r="E600"/>
    </row>
    <row r="601" spans="4:5" x14ac:dyDescent="0.25">
      <c r="D601"/>
      <c r="E601"/>
    </row>
    <row r="602" spans="4:5" x14ac:dyDescent="0.25">
      <c r="D602"/>
      <c r="E602"/>
    </row>
    <row r="603" spans="4:5" x14ac:dyDescent="0.25">
      <c r="D603"/>
      <c r="E603"/>
    </row>
    <row r="604" spans="4:5" x14ac:dyDescent="0.25">
      <c r="D604"/>
      <c r="E604"/>
    </row>
    <row r="605" spans="4:5" x14ac:dyDescent="0.25">
      <c r="D605"/>
      <c r="E605"/>
    </row>
    <row r="606" spans="4:5" x14ac:dyDescent="0.25">
      <c r="D606"/>
      <c r="E606"/>
    </row>
    <row r="607" spans="4:5" x14ac:dyDescent="0.25">
      <c r="D607"/>
      <c r="E607"/>
    </row>
    <row r="608" spans="4:5" x14ac:dyDescent="0.25">
      <c r="D608"/>
      <c r="E608"/>
    </row>
    <row r="609" spans="4:5" x14ac:dyDescent="0.25">
      <c r="D609"/>
      <c r="E609"/>
    </row>
    <row r="610" spans="4:5" x14ac:dyDescent="0.25">
      <c r="D610"/>
      <c r="E610"/>
    </row>
    <row r="611" spans="4:5" x14ac:dyDescent="0.25">
      <c r="D611"/>
      <c r="E611"/>
    </row>
    <row r="612" spans="4:5" x14ac:dyDescent="0.25">
      <c r="D612"/>
      <c r="E612"/>
    </row>
    <row r="613" spans="4:5" x14ac:dyDescent="0.25">
      <c r="D613"/>
      <c r="E613"/>
    </row>
    <row r="614" spans="4:5" x14ac:dyDescent="0.25">
      <c r="D614"/>
      <c r="E614"/>
    </row>
    <row r="615" spans="4:5" x14ac:dyDescent="0.25">
      <c r="D615"/>
      <c r="E615"/>
    </row>
    <row r="616" spans="4:5" x14ac:dyDescent="0.25">
      <c r="D616"/>
      <c r="E616"/>
    </row>
    <row r="617" spans="4:5" x14ac:dyDescent="0.25">
      <c r="D617"/>
      <c r="E617"/>
    </row>
    <row r="618" spans="4:5" x14ac:dyDescent="0.25">
      <c r="D618"/>
      <c r="E618"/>
    </row>
    <row r="619" spans="4:5" x14ac:dyDescent="0.25">
      <c r="D619"/>
      <c r="E619"/>
    </row>
    <row r="620" spans="4:5" x14ac:dyDescent="0.25">
      <c r="D620"/>
      <c r="E620"/>
    </row>
    <row r="621" spans="4:5" x14ac:dyDescent="0.25">
      <c r="D621"/>
      <c r="E621"/>
    </row>
    <row r="622" spans="4:5" x14ac:dyDescent="0.25">
      <c r="D622"/>
      <c r="E622"/>
    </row>
    <row r="623" spans="4:5" x14ac:dyDescent="0.25">
      <c r="D623"/>
      <c r="E623"/>
    </row>
    <row r="624" spans="4:5" x14ac:dyDescent="0.25">
      <c r="D624"/>
      <c r="E624"/>
    </row>
    <row r="625" spans="4:5" x14ac:dyDescent="0.25">
      <c r="D625"/>
      <c r="E625"/>
    </row>
    <row r="626" spans="4:5" x14ac:dyDescent="0.25">
      <c r="D626"/>
      <c r="E626"/>
    </row>
    <row r="627" spans="4:5" x14ac:dyDescent="0.25">
      <c r="D627"/>
      <c r="E627"/>
    </row>
    <row r="628" spans="4:5" x14ac:dyDescent="0.25">
      <c r="D628"/>
      <c r="E628"/>
    </row>
    <row r="629" spans="4:5" x14ac:dyDescent="0.25">
      <c r="D629"/>
      <c r="E629"/>
    </row>
    <row r="630" spans="4:5" x14ac:dyDescent="0.25">
      <c r="D630"/>
      <c r="E630"/>
    </row>
    <row r="631" spans="4:5" x14ac:dyDescent="0.25">
      <c r="D631"/>
      <c r="E631"/>
    </row>
    <row r="632" spans="4:5" x14ac:dyDescent="0.25">
      <c r="D632"/>
      <c r="E632"/>
    </row>
    <row r="633" spans="4:5" x14ac:dyDescent="0.25">
      <c r="D633"/>
      <c r="E633"/>
    </row>
    <row r="634" spans="4:5" x14ac:dyDescent="0.25">
      <c r="D634"/>
      <c r="E634"/>
    </row>
    <row r="635" spans="4:5" x14ac:dyDescent="0.25">
      <c r="D635"/>
      <c r="E635"/>
    </row>
    <row r="636" spans="4:5" x14ac:dyDescent="0.25">
      <c r="D636"/>
      <c r="E636"/>
    </row>
    <row r="637" spans="4:5" x14ac:dyDescent="0.25">
      <c r="D637"/>
      <c r="E637"/>
    </row>
    <row r="638" spans="4:5" x14ac:dyDescent="0.25">
      <c r="D638"/>
      <c r="E638"/>
    </row>
    <row r="639" spans="4:5" x14ac:dyDescent="0.25">
      <c r="D639"/>
      <c r="E639"/>
    </row>
    <row r="640" spans="4:5" x14ac:dyDescent="0.25">
      <c r="D640"/>
      <c r="E640"/>
    </row>
    <row r="641" spans="4:5" x14ac:dyDescent="0.25">
      <c r="D641"/>
      <c r="E641"/>
    </row>
    <row r="642" spans="4:5" x14ac:dyDescent="0.25">
      <c r="D642"/>
      <c r="E642"/>
    </row>
    <row r="643" spans="4:5" x14ac:dyDescent="0.25">
      <c r="D643"/>
      <c r="E643"/>
    </row>
    <row r="644" spans="4:5" x14ac:dyDescent="0.25">
      <c r="D644"/>
      <c r="E644"/>
    </row>
    <row r="645" spans="4:5" x14ac:dyDescent="0.25">
      <c r="D645"/>
      <c r="E645"/>
    </row>
    <row r="646" spans="4:5" x14ac:dyDescent="0.25">
      <c r="D646"/>
      <c r="E646"/>
    </row>
    <row r="647" spans="4:5" x14ac:dyDescent="0.25">
      <c r="D647"/>
      <c r="E647"/>
    </row>
    <row r="648" spans="4:5" x14ac:dyDescent="0.25">
      <c r="D648"/>
      <c r="E648"/>
    </row>
    <row r="649" spans="4:5" x14ac:dyDescent="0.25">
      <c r="D649"/>
      <c r="E649"/>
    </row>
    <row r="650" spans="4:5" x14ac:dyDescent="0.25">
      <c r="D650"/>
      <c r="E650"/>
    </row>
    <row r="651" spans="4:5" x14ac:dyDescent="0.25">
      <c r="D651"/>
      <c r="E651"/>
    </row>
    <row r="652" spans="4:5" x14ac:dyDescent="0.25">
      <c r="D652"/>
      <c r="E652"/>
    </row>
    <row r="653" spans="4:5" x14ac:dyDescent="0.25">
      <c r="D653"/>
      <c r="E653"/>
    </row>
    <row r="654" spans="4:5" x14ac:dyDescent="0.25">
      <c r="D654"/>
      <c r="E654"/>
    </row>
    <row r="655" spans="4:5" x14ac:dyDescent="0.25">
      <c r="D655"/>
      <c r="E655"/>
    </row>
    <row r="656" spans="4:5" x14ac:dyDescent="0.25">
      <c r="D656"/>
      <c r="E656"/>
    </row>
    <row r="657" spans="4:5" x14ac:dyDescent="0.25">
      <c r="D657"/>
      <c r="E657"/>
    </row>
    <row r="658" spans="4:5" x14ac:dyDescent="0.25">
      <c r="D658"/>
      <c r="E658"/>
    </row>
    <row r="659" spans="4:5" x14ac:dyDescent="0.25">
      <c r="D659"/>
      <c r="E659"/>
    </row>
    <row r="660" spans="4:5" x14ac:dyDescent="0.25">
      <c r="D660"/>
      <c r="E660"/>
    </row>
    <row r="661" spans="4:5" x14ac:dyDescent="0.25">
      <c r="D661"/>
      <c r="E661"/>
    </row>
    <row r="662" spans="4:5" x14ac:dyDescent="0.25">
      <c r="D662"/>
      <c r="E662"/>
    </row>
    <row r="663" spans="4:5" x14ac:dyDescent="0.25">
      <c r="D663"/>
      <c r="E663"/>
    </row>
    <row r="664" spans="4:5" x14ac:dyDescent="0.25">
      <c r="D664"/>
      <c r="E664"/>
    </row>
    <row r="665" spans="4:5" x14ac:dyDescent="0.25">
      <c r="D665"/>
      <c r="E665"/>
    </row>
    <row r="666" spans="4:5" x14ac:dyDescent="0.25">
      <c r="D666"/>
      <c r="E666"/>
    </row>
    <row r="667" spans="4:5" x14ac:dyDescent="0.25">
      <c r="D667"/>
      <c r="E667"/>
    </row>
    <row r="668" spans="4:5" x14ac:dyDescent="0.25">
      <c r="D668"/>
      <c r="E668"/>
    </row>
    <row r="669" spans="4:5" x14ac:dyDescent="0.25">
      <c r="D669"/>
      <c r="E669"/>
    </row>
    <row r="670" spans="4:5" x14ac:dyDescent="0.25">
      <c r="D670"/>
      <c r="E670"/>
    </row>
    <row r="671" spans="4:5" x14ac:dyDescent="0.25">
      <c r="D671"/>
      <c r="E671"/>
    </row>
    <row r="672" spans="4:5" x14ac:dyDescent="0.25">
      <c r="D672"/>
      <c r="E672"/>
    </row>
    <row r="673" spans="4:5" x14ac:dyDescent="0.25">
      <c r="D673"/>
      <c r="E673"/>
    </row>
    <row r="674" spans="4:5" x14ac:dyDescent="0.25">
      <c r="D674"/>
      <c r="E674"/>
    </row>
    <row r="675" spans="4:5" x14ac:dyDescent="0.25">
      <c r="D675"/>
      <c r="E675"/>
    </row>
    <row r="676" spans="4:5" x14ac:dyDescent="0.25">
      <c r="D676"/>
      <c r="E676"/>
    </row>
    <row r="677" spans="4:5" x14ac:dyDescent="0.25">
      <c r="D677"/>
      <c r="E677"/>
    </row>
    <row r="678" spans="4:5" x14ac:dyDescent="0.25">
      <c r="D678"/>
      <c r="E678"/>
    </row>
    <row r="679" spans="4:5" x14ac:dyDescent="0.25">
      <c r="D679"/>
      <c r="E679"/>
    </row>
    <row r="680" spans="4:5" x14ac:dyDescent="0.25">
      <c r="D680"/>
      <c r="E680"/>
    </row>
    <row r="681" spans="4:5" x14ac:dyDescent="0.25">
      <c r="D681"/>
      <c r="E681"/>
    </row>
    <row r="682" spans="4:5" x14ac:dyDescent="0.25">
      <c r="D682"/>
      <c r="E682"/>
    </row>
    <row r="683" spans="4:5" x14ac:dyDescent="0.25">
      <c r="D683"/>
      <c r="E683"/>
    </row>
    <row r="684" spans="4:5" x14ac:dyDescent="0.25">
      <c r="D684"/>
      <c r="E684"/>
    </row>
    <row r="685" spans="4:5" x14ac:dyDescent="0.25">
      <c r="D685"/>
      <c r="E685"/>
    </row>
    <row r="686" spans="4:5" x14ac:dyDescent="0.25">
      <c r="D686"/>
      <c r="E686"/>
    </row>
    <row r="687" spans="4:5" x14ac:dyDescent="0.25">
      <c r="D687"/>
      <c r="E687"/>
    </row>
    <row r="688" spans="4:5" x14ac:dyDescent="0.25">
      <c r="D688"/>
      <c r="E688"/>
    </row>
    <row r="689" spans="4:5" x14ac:dyDescent="0.25">
      <c r="D689"/>
      <c r="E689"/>
    </row>
    <row r="690" spans="4:5" x14ac:dyDescent="0.25">
      <c r="D690"/>
      <c r="E690"/>
    </row>
    <row r="691" spans="4:5" x14ac:dyDescent="0.25">
      <c r="D691"/>
      <c r="E691"/>
    </row>
    <row r="692" spans="4:5" x14ac:dyDescent="0.25">
      <c r="D692"/>
      <c r="E692"/>
    </row>
    <row r="693" spans="4:5" x14ac:dyDescent="0.25">
      <c r="D693"/>
      <c r="E693"/>
    </row>
    <row r="694" spans="4:5" x14ac:dyDescent="0.25">
      <c r="D694"/>
      <c r="E694"/>
    </row>
    <row r="695" spans="4:5" x14ac:dyDescent="0.25">
      <c r="D695"/>
      <c r="E695"/>
    </row>
    <row r="696" spans="4:5" x14ac:dyDescent="0.25">
      <c r="D696"/>
      <c r="E696"/>
    </row>
    <row r="697" spans="4:5" x14ac:dyDescent="0.25">
      <c r="D697"/>
      <c r="E697"/>
    </row>
    <row r="698" spans="4:5" x14ac:dyDescent="0.25">
      <c r="D698"/>
      <c r="E698"/>
    </row>
    <row r="699" spans="4:5" x14ac:dyDescent="0.25">
      <c r="D699"/>
      <c r="E699"/>
    </row>
    <row r="700" spans="4:5" x14ac:dyDescent="0.25">
      <c r="D700"/>
      <c r="E700"/>
    </row>
    <row r="701" spans="4:5" x14ac:dyDescent="0.25">
      <c r="D701"/>
      <c r="E701"/>
    </row>
    <row r="702" spans="4:5" x14ac:dyDescent="0.25">
      <c r="D702"/>
      <c r="E702"/>
    </row>
    <row r="703" spans="4:5" x14ac:dyDescent="0.25">
      <c r="D703"/>
      <c r="E703"/>
    </row>
    <row r="704" spans="4:5" x14ac:dyDescent="0.25">
      <c r="D704"/>
      <c r="E704"/>
    </row>
    <row r="705" spans="4:5" x14ac:dyDescent="0.25">
      <c r="D705"/>
      <c r="E705"/>
    </row>
    <row r="706" spans="4:5" x14ac:dyDescent="0.25">
      <c r="D706"/>
      <c r="E706"/>
    </row>
    <row r="707" spans="4:5" x14ac:dyDescent="0.25">
      <c r="D707"/>
      <c r="E707"/>
    </row>
    <row r="708" spans="4:5" x14ac:dyDescent="0.25">
      <c r="D708"/>
      <c r="E708"/>
    </row>
    <row r="709" spans="4:5" x14ac:dyDescent="0.25">
      <c r="D709"/>
      <c r="E709"/>
    </row>
    <row r="710" spans="4:5" x14ac:dyDescent="0.25">
      <c r="D710"/>
      <c r="E710"/>
    </row>
    <row r="711" spans="4:5" x14ac:dyDescent="0.25">
      <c r="D711"/>
      <c r="E711"/>
    </row>
    <row r="712" spans="4:5" x14ac:dyDescent="0.25">
      <c r="D712"/>
      <c r="E712"/>
    </row>
    <row r="713" spans="4:5" x14ac:dyDescent="0.25">
      <c r="D713"/>
      <c r="E713"/>
    </row>
    <row r="714" spans="4:5" x14ac:dyDescent="0.25">
      <c r="D714"/>
      <c r="E714"/>
    </row>
    <row r="715" spans="4:5" x14ac:dyDescent="0.25">
      <c r="D715"/>
      <c r="E715"/>
    </row>
    <row r="716" spans="4:5" x14ac:dyDescent="0.25">
      <c r="D716"/>
      <c r="E716"/>
    </row>
    <row r="717" spans="4:5" x14ac:dyDescent="0.25">
      <c r="D717"/>
      <c r="E717"/>
    </row>
    <row r="718" spans="4:5" x14ac:dyDescent="0.25">
      <c r="D718"/>
      <c r="E718"/>
    </row>
    <row r="719" spans="4:5" x14ac:dyDescent="0.25">
      <c r="D719"/>
      <c r="E719"/>
    </row>
    <row r="720" spans="4:5" x14ac:dyDescent="0.25">
      <c r="D720"/>
      <c r="E720"/>
    </row>
    <row r="721" spans="4:5" x14ac:dyDescent="0.25">
      <c r="D721"/>
      <c r="E721"/>
    </row>
    <row r="722" spans="4:5" x14ac:dyDescent="0.25">
      <c r="D722"/>
      <c r="E722"/>
    </row>
    <row r="723" spans="4:5" x14ac:dyDescent="0.25">
      <c r="D723"/>
      <c r="E723"/>
    </row>
    <row r="724" spans="4:5" x14ac:dyDescent="0.25">
      <c r="D724"/>
      <c r="E724"/>
    </row>
    <row r="725" spans="4:5" x14ac:dyDescent="0.25">
      <c r="D725"/>
      <c r="E725"/>
    </row>
    <row r="726" spans="4:5" x14ac:dyDescent="0.25">
      <c r="D726"/>
      <c r="E726"/>
    </row>
    <row r="727" spans="4:5" x14ac:dyDescent="0.25">
      <c r="D727"/>
      <c r="E727"/>
    </row>
    <row r="728" spans="4:5" x14ac:dyDescent="0.25">
      <c r="D728"/>
      <c r="E728"/>
    </row>
    <row r="729" spans="4:5" x14ac:dyDescent="0.25">
      <c r="D729"/>
      <c r="E729"/>
    </row>
    <row r="730" spans="4:5" x14ac:dyDescent="0.25">
      <c r="D730"/>
      <c r="E730"/>
    </row>
    <row r="731" spans="4:5" x14ac:dyDescent="0.25">
      <c r="D731"/>
      <c r="E731"/>
    </row>
    <row r="732" spans="4:5" x14ac:dyDescent="0.25">
      <c r="D732"/>
      <c r="E732"/>
    </row>
    <row r="733" spans="4:5" x14ac:dyDescent="0.25">
      <c r="D733"/>
      <c r="E733"/>
    </row>
    <row r="734" spans="4:5" x14ac:dyDescent="0.25">
      <c r="D734"/>
      <c r="E734"/>
    </row>
    <row r="735" spans="4:5" x14ac:dyDescent="0.25">
      <c r="D735"/>
      <c r="E735"/>
    </row>
    <row r="736" spans="4:5" x14ac:dyDescent="0.25">
      <c r="D736"/>
      <c r="E736"/>
    </row>
    <row r="737" spans="4:5" x14ac:dyDescent="0.25">
      <c r="D737"/>
      <c r="E737"/>
    </row>
    <row r="738" spans="4:5" x14ac:dyDescent="0.25">
      <c r="D738"/>
      <c r="E738"/>
    </row>
    <row r="739" spans="4:5" x14ac:dyDescent="0.25">
      <c r="D739"/>
      <c r="E739"/>
    </row>
    <row r="740" spans="4:5" x14ac:dyDescent="0.25">
      <c r="D740"/>
      <c r="E740"/>
    </row>
    <row r="741" spans="4:5" x14ac:dyDescent="0.25">
      <c r="D741"/>
      <c r="E741"/>
    </row>
    <row r="742" spans="4:5" x14ac:dyDescent="0.25">
      <c r="D742"/>
      <c r="E742"/>
    </row>
    <row r="743" spans="4:5" x14ac:dyDescent="0.25">
      <c r="D743"/>
      <c r="E743"/>
    </row>
    <row r="744" spans="4:5" x14ac:dyDescent="0.25">
      <c r="D744"/>
      <c r="E744"/>
    </row>
    <row r="745" spans="4:5" x14ac:dyDescent="0.25">
      <c r="D745"/>
      <c r="E745"/>
    </row>
    <row r="746" spans="4:5" x14ac:dyDescent="0.25">
      <c r="D746"/>
      <c r="E746"/>
    </row>
    <row r="747" spans="4:5" x14ac:dyDescent="0.25">
      <c r="D747"/>
      <c r="E747"/>
    </row>
    <row r="748" spans="4:5" x14ac:dyDescent="0.25">
      <c r="D748"/>
      <c r="E748"/>
    </row>
    <row r="749" spans="4:5" x14ac:dyDescent="0.25">
      <c r="D749"/>
      <c r="E749"/>
    </row>
    <row r="750" spans="4:5" x14ac:dyDescent="0.25">
      <c r="D750"/>
      <c r="E750"/>
    </row>
    <row r="751" spans="4:5" x14ac:dyDescent="0.25">
      <c r="D751"/>
      <c r="E751"/>
    </row>
    <row r="752" spans="4:5" x14ac:dyDescent="0.25">
      <c r="D752"/>
      <c r="E752"/>
    </row>
    <row r="753" spans="4:5" x14ac:dyDescent="0.25">
      <c r="D753"/>
      <c r="E753"/>
    </row>
    <row r="754" spans="4:5" x14ac:dyDescent="0.25">
      <c r="D754"/>
      <c r="E754"/>
    </row>
    <row r="755" spans="4:5" x14ac:dyDescent="0.25">
      <c r="D755"/>
      <c r="E755"/>
    </row>
    <row r="756" spans="4:5" x14ac:dyDescent="0.25">
      <c r="D756"/>
      <c r="E756"/>
    </row>
    <row r="757" spans="4:5" x14ac:dyDescent="0.25">
      <c r="D757"/>
      <c r="E757"/>
    </row>
    <row r="758" spans="4:5" x14ac:dyDescent="0.25">
      <c r="D758"/>
      <c r="E758"/>
    </row>
    <row r="759" spans="4:5" x14ac:dyDescent="0.25">
      <c r="D759"/>
      <c r="E759"/>
    </row>
    <row r="760" spans="4:5" x14ac:dyDescent="0.25">
      <c r="D760"/>
      <c r="E760"/>
    </row>
    <row r="761" spans="4:5" x14ac:dyDescent="0.25">
      <c r="D761"/>
      <c r="E761"/>
    </row>
    <row r="762" spans="4:5" x14ac:dyDescent="0.25">
      <c r="D762"/>
      <c r="E762"/>
    </row>
    <row r="763" spans="4:5" x14ac:dyDescent="0.25">
      <c r="D763"/>
      <c r="E763"/>
    </row>
    <row r="764" spans="4:5" x14ac:dyDescent="0.25">
      <c r="D764"/>
      <c r="E764"/>
    </row>
    <row r="765" spans="4:5" x14ac:dyDescent="0.25">
      <c r="D765"/>
      <c r="E765"/>
    </row>
    <row r="766" spans="4:5" x14ac:dyDescent="0.25">
      <c r="D766"/>
      <c r="E766"/>
    </row>
    <row r="767" spans="4:5" x14ac:dyDescent="0.25">
      <c r="D767"/>
      <c r="E767"/>
    </row>
    <row r="768" spans="4:5" x14ac:dyDescent="0.25">
      <c r="D768"/>
      <c r="E768"/>
    </row>
    <row r="769" spans="4:5" x14ac:dyDescent="0.25">
      <c r="D769"/>
      <c r="E769"/>
    </row>
    <row r="770" spans="4:5" x14ac:dyDescent="0.25">
      <c r="D770"/>
      <c r="E770"/>
    </row>
    <row r="771" spans="4:5" x14ac:dyDescent="0.25">
      <c r="D771"/>
      <c r="E771"/>
    </row>
    <row r="772" spans="4:5" x14ac:dyDescent="0.25">
      <c r="D772"/>
      <c r="E772"/>
    </row>
    <row r="773" spans="4:5" x14ac:dyDescent="0.25">
      <c r="D773"/>
      <c r="E773"/>
    </row>
    <row r="774" spans="4:5" x14ac:dyDescent="0.25">
      <c r="D774"/>
      <c r="E774"/>
    </row>
    <row r="775" spans="4:5" x14ac:dyDescent="0.25">
      <c r="D775"/>
      <c r="E775"/>
    </row>
    <row r="776" spans="4:5" x14ac:dyDescent="0.25">
      <c r="D776"/>
      <c r="E776"/>
    </row>
    <row r="777" spans="4:5" x14ac:dyDescent="0.25">
      <c r="D777"/>
      <c r="E777"/>
    </row>
    <row r="778" spans="4:5" x14ac:dyDescent="0.25">
      <c r="D778"/>
      <c r="E778"/>
    </row>
    <row r="779" spans="4:5" x14ac:dyDescent="0.25">
      <c r="D779"/>
      <c r="E779"/>
    </row>
    <row r="780" spans="4:5" x14ac:dyDescent="0.25">
      <c r="D780"/>
      <c r="E780"/>
    </row>
    <row r="781" spans="4:5" x14ac:dyDescent="0.25">
      <c r="D781"/>
      <c r="E781"/>
    </row>
    <row r="782" spans="4:5" x14ac:dyDescent="0.25">
      <c r="D782"/>
      <c r="E782"/>
    </row>
    <row r="783" spans="4:5" x14ac:dyDescent="0.25">
      <c r="D783"/>
      <c r="E783"/>
    </row>
    <row r="784" spans="4:5" x14ac:dyDescent="0.25">
      <c r="D784"/>
      <c r="E784"/>
    </row>
    <row r="785" spans="4:5" x14ac:dyDescent="0.25">
      <c r="D785"/>
      <c r="E785"/>
    </row>
    <row r="786" spans="4:5" x14ac:dyDescent="0.25">
      <c r="D786"/>
      <c r="E786"/>
    </row>
    <row r="787" spans="4:5" x14ac:dyDescent="0.25">
      <c r="D787"/>
      <c r="E787"/>
    </row>
    <row r="788" spans="4:5" x14ac:dyDescent="0.25">
      <c r="D788"/>
      <c r="E788"/>
    </row>
    <row r="789" spans="4:5" x14ac:dyDescent="0.25">
      <c r="D789"/>
      <c r="E789"/>
    </row>
    <row r="790" spans="4:5" x14ac:dyDescent="0.25">
      <c r="D790"/>
      <c r="E790"/>
    </row>
    <row r="791" spans="4:5" x14ac:dyDescent="0.25">
      <c r="D791"/>
      <c r="E791"/>
    </row>
    <row r="792" spans="4:5" x14ac:dyDescent="0.25">
      <c r="D792"/>
      <c r="E792"/>
    </row>
    <row r="793" spans="4:5" x14ac:dyDescent="0.25">
      <c r="D793"/>
      <c r="E793"/>
    </row>
    <row r="794" spans="4:5" x14ac:dyDescent="0.25">
      <c r="D794"/>
      <c r="E794"/>
    </row>
    <row r="795" spans="4:5" x14ac:dyDescent="0.25">
      <c r="D795"/>
      <c r="E795"/>
    </row>
    <row r="796" spans="4:5" x14ac:dyDescent="0.25">
      <c r="D796"/>
      <c r="E796"/>
    </row>
    <row r="797" spans="4:5" x14ac:dyDescent="0.25">
      <c r="D797"/>
      <c r="E797"/>
    </row>
    <row r="798" spans="4:5" x14ac:dyDescent="0.25">
      <c r="D798"/>
      <c r="E798"/>
    </row>
    <row r="799" spans="4:5" x14ac:dyDescent="0.25">
      <c r="D799"/>
      <c r="E799"/>
    </row>
    <row r="800" spans="4:5" x14ac:dyDescent="0.25">
      <c r="D800"/>
      <c r="E800"/>
    </row>
    <row r="801" spans="4:5" x14ac:dyDescent="0.25">
      <c r="D801"/>
      <c r="E801"/>
    </row>
    <row r="802" spans="4:5" x14ac:dyDescent="0.25">
      <c r="D802"/>
      <c r="E802"/>
    </row>
    <row r="803" spans="4:5" x14ac:dyDescent="0.25">
      <c r="D803"/>
      <c r="E803"/>
    </row>
    <row r="804" spans="4:5" x14ac:dyDescent="0.25">
      <c r="D804"/>
      <c r="E804"/>
    </row>
    <row r="805" spans="4:5" x14ac:dyDescent="0.25">
      <c r="D805"/>
      <c r="E805"/>
    </row>
    <row r="806" spans="4:5" x14ac:dyDescent="0.25">
      <c r="D806"/>
      <c r="E806"/>
    </row>
    <row r="807" spans="4:5" x14ac:dyDescent="0.25">
      <c r="D807"/>
      <c r="E807"/>
    </row>
    <row r="808" spans="4:5" x14ac:dyDescent="0.25">
      <c r="D808"/>
      <c r="E808"/>
    </row>
    <row r="809" spans="4:5" x14ac:dyDescent="0.25">
      <c r="D809"/>
      <c r="E809"/>
    </row>
    <row r="810" spans="4:5" x14ac:dyDescent="0.25">
      <c r="D810"/>
      <c r="E810"/>
    </row>
    <row r="811" spans="4:5" x14ac:dyDescent="0.25">
      <c r="D811"/>
      <c r="E811"/>
    </row>
    <row r="812" spans="4:5" x14ac:dyDescent="0.25">
      <c r="D812"/>
      <c r="E812"/>
    </row>
    <row r="813" spans="4:5" x14ac:dyDescent="0.25">
      <c r="D813"/>
      <c r="E813"/>
    </row>
    <row r="814" spans="4:5" x14ac:dyDescent="0.25">
      <c r="D814"/>
      <c r="E814"/>
    </row>
    <row r="815" spans="4:5" x14ac:dyDescent="0.25">
      <c r="D815"/>
      <c r="E815"/>
    </row>
    <row r="816" spans="4:5" x14ac:dyDescent="0.25">
      <c r="D816"/>
      <c r="E816"/>
    </row>
    <row r="817" spans="4:5" x14ac:dyDescent="0.25">
      <c r="D817"/>
      <c r="E817"/>
    </row>
    <row r="818" spans="4:5" x14ac:dyDescent="0.25">
      <c r="D818"/>
      <c r="E818"/>
    </row>
    <row r="819" spans="4:5" x14ac:dyDescent="0.25">
      <c r="D819"/>
      <c r="E819"/>
    </row>
    <row r="820" spans="4:5" x14ac:dyDescent="0.25">
      <c r="D820"/>
      <c r="E820"/>
    </row>
    <row r="821" spans="4:5" x14ac:dyDescent="0.25">
      <c r="D821"/>
      <c r="E821"/>
    </row>
    <row r="822" spans="4:5" x14ac:dyDescent="0.25">
      <c r="D822"/>
      <c r="E822"/>
    </row>
    <row r="823" spans="4:5" x14ac:dyDescent="0.25">
      <c r="D823"/>
      <c r="E823"/>
    </row>
    <row r="824" spans="4:5" x14ac:dyDescent="0.25">
      <c r="D824"/>
      <c r="E824"/>
    </row>
    <row r="825" spans="4:5" x14ac:dyDescent="0.25">
      <c r="D825"/>
      <c r="E825"/>
    </row>
    <row r="826" spans="4:5" x14ac:dyDescent="0.25">
      <c r="D826"/>
      <c r="E826"/>
    </row>
    <row r="827" spans="4:5" x14ac:dyDescent="0.25">
      <c r="D827"/>
      <c r="E827"/>
    </row>
    <row r="828" spans="4:5" x14ac:dyDescent="0.25">
      <c r="D828"/>
      <c r="E828"/>
    </row>
    <row r="829" spans="4:5" x14ac:dyDescent="0.25">
      <c r="D829"/>
      <c r="E829"/>
    </row>
    <row r="830" spans="4:5" x14ac:dyDescent="0.25">
      <c r="D830"/>
      <c r="E830"/>
    </row>
    <row r="831" spans="4:5" x14ac:dyDescent="0.25">
      <c r="D831"/>
      <c r="E831"/>
    </row>
    <row r="832" spans="4:5" x14ac:dyDescent="0.25">
      <c r="D832"/>
      <c r="E832"/>
    </row>
    <row r="833" spans="4:5" x14ac:dyDescent="0.25">
      <c r="D833"/>
      <c r="E833"/>
    </row>
    <row r="834" spans="4:5" x14ac:dyDescent="0.25">
      <c r="D834"/>
      <c r="E834"/>
    </row>
    <row r="835" spans="4:5" x14ac:dyDescent="0.25">
      <c r="D835"/>
      <c r="E835"/>
    </row>
    <row r="836" spans="4:5" x14ac:dyDescent="0.25">
      <c r="D836"/>
      <c r="E836"/>
    </row>
    <row r="837" spans="4:5" x14ac:dyDescent="0.25">
      <c r="D837"/>
      <c r="E837"/>
    </row>
    <row r="838" spans="4:5" x14ac:dyDescent="0.25">
      <c r="D838"/>
      <c r="E838"/>
    </row>
    <row r="839" spans="4:5" x14ac:dyDescent="0.25">
      <c r="D839"/>
      <c r="E839"/>
    </row>
    <row r="840" spans="4:5" x14ac:dyDescent="0.25">
      <c r="D840"/>
      <c r="E840"/>
    </row>
    <row r="841" spans="4:5" x14ac:dyDescent="0.25">
      <c r="D841"/>
      <c r="E841"/>
    </row>
    <row r="842" spans="4:5" x14ac:dyDescent="0.25">
      <c r="D842"/>
      <c r="E842"/>
    </row>
    <row r="843" spans="4:5" x14ac:dyDescent="0.25">
      <c r="D843"/>
      <c r="E843"/>
    </row>
    <row r="844" spans="4:5" x14ac:dyDescent="0.25">
      <c r="D844"/>
      <c r="E844"/>
    </row>
    <row r="845" spans="4:5" x14ac:dyDescent="0.25">
      <c r="D845"/>
      <c r="E845"/>
    </row>
    <row r="846" spans="4:5" x14ac:dyDescent="0.25">
      <c r="D846"/>
      <c r="E846"/>
    </row>
    <row r="847" spans="4:5" x14ac:dyDescent="0.25">
      <c r="D847"/>
      <c r="E847"/>
    </row>
    <row r="848" spans="4:5" x14ac:dyDescent="0.25">
      <c r="D848"/>
      <c r="E848"/>
    </row>
    <row r="849" spans="4:5" x14ac:dyDescent="0.25">
      <c r="D849"/>
      <c r="E849"/>
    </row>
    <row r="850" spans="4:5" x14ac:dyDescent="0.25">
      <c r="D850"/>
      <c r="E850"/>
    </row>
    <row r="851" spans="4:5" x14ac:dyDescent="0.25">
      <c r="D851"/>
      <c r="E851"/>
    </row>
    <row r="852" spans="4:5" x14ac:dyDescent="0.25">
      <c r="D852"/>
      <c r="E852"/>
    </row>
    <row r="853" spans="4:5" x14ac:dyDescent="0.25">
      <c r="D853"/>
      <c r="E853"/>
    </row>
    <row r="854" spans="4:5" x14ac:dyDescent="0.25">
      <c r="D854"/>
      <c r="E854"/>
    </row>
    <row r="855" spans="4:5" x14ac:dyDescent="0.25">
      <c r="D855"/>
      <c r="E855"/>
    </row>
    <row r="856" spans="4:5" x14ac:dyDescent="0.25">
      <c r="D856"/>
      <c r="E856"/>
    </row>
    <row r="857" spans="4:5" x14ac:dyDescent="0.25">
      <c r="D857"/>
      <c r="E857"/>
    </row>
    <row r="858" spans="4:5" x14ac:dyDescent="0.25">
      <c r="D858"/>
      <c r="E858"/>
    </row>
    <row r="859" spans="4:5" x14ac:dyDescent="0.25">
      <c r="D859"/>
      <c r="E859"/>
    </row>
    <row r="860" spans="4:5" x14ac:dyDescent="0.25">
      <c r="D860"/>
      <c r="E860"/>
    </row>
    <row r="861" spans="4:5" x14ac:dyDescent="0.25">
      <c r="D861"/>
      <c r="E861"/>
    </row>
    <row r="862" spans="4:5" x14ac:dyDescent="0.25">
      <c r="D862"/>
      <c r="E862"/>
    </row>
    <row r="863" spans="4:5" x14ac:dyDescent="0.25">
      <c r="D863"/>
      <c r="E863"/>
    </row>
    <row r="864" spans="4:5" x14ac:dyDescent="0.25">
      <c r="D864"/>
      <c r="E864"/>
    </row>
    <row r="865" spans="4:5" x14ac:dyDescent="0.25">
      <c r="D865"/>
      <c r="E865"/>
    </row>
    <row r="866" spans="4:5" x14ac:dyDescent="0.25">
      <c r="D866"/>
      <c r="E866"/>
    </row>
    <row r="867" spans="4:5" x14ac:dyDescent="0.25">
      <c r="D867"/>
      <c r="E867"/>
    </row>
    <row r="868" spans="4:5" x14ac:dyDescent="0.25">
      <c r="D868"/>
      <c r="E868"/>
    </row>
    <row r="869" spans="4:5" x14ac:dyDescent="0.25">
      <c r="D869"/>
      <c r="E869"/>
    </row>
    <row r="870" spans="4:5" x14ac:dyDescent="0.25">
      <c r="D870"/>
      <c r="E870"/>
    </row>
    <row r="871" spans="4:5" x14ac:dyDescent="0.25">
      <c r="D871"/>
      <c r="E871"/>
    </row>
    <row r="872" spans="4:5" x14ac:dyDescent="0.25">
      <c r="D872"/>
      <c r="E872"/>
    </row>
    <row r="873" spans="4:5" x14ac:dyDescent="0.25">
      <c r="D873"/>
      <c r="E873"/>
    </row>
    <row r="874" spans="4:5" x14ac:dyDescent="0.25">
      <c r="D874"/>
      <c r="E874"/>
    </row>
    <row r="875" spans="4:5" x14ac:dyDescent="0.25">
      <c r="D875"/>
      <c r="E875"/>
    </row>
    <row r="876" spans="4:5" x14ac:dyDescent="0.25">
      <c r="D876"/>
      <c r="E876"/>
    </row>
    <row r="877" spans="4:5" x14ac:dyDescent="0.25">
      <c r="D877"/>
      <c r="E877"/>
    </row>
    <row r="878" spans="4:5" x14ac:dyDescent="0.25">
      <c r="D878"/>
      <c r="E878"/>
    </row>
    <row r="879" spans="4:5" x14ac:dyDescent="0.25">
      <c r="D879"/>
      <c r="E879"/>
    </row>
    <row r="880" spans="4:5" x14ac:dyDescent="0.25">
      <c r="D880"/>
      <c r="E880"/>
    </row>
    <row r="881" spans="4:5" x14ac:dyDescent="0.25">
      <c r="D881"/>
      <c r="E881"/>
    </row>
    <row r="882" spans="4:5" x14ac:dyDescent="0.25">
      <c r="D882"/>
      <c r="E882"/>
    </row>
    <row r="883" spans="4:5" x14ac:dyDescent="0.25">
      <c r="D883"/>
      <c r="E883"/>
    </row>
    <row r="884" spans="4:5" x14ac:dyDescent="0.25">
      <c r="D884"/>
      <c r="E884"/>
    </row>
    <row r="885" spans="4:5" x14ac:dyDescent="0.25">
      <c r="D885"/>
      <c r="E885"/>
    </row>
    <row r="886" spans="4:5" x14ac:dyDescent="0.25">
      <c r="D886"/>
      <c r="E886"/>
    </row>
    <row r="887" spans="4:5" x14ac:dyDescent="0.25">
      <c r="D887"/>
      <c r="E887"/>
    </row>
    <row r="888" spans="4:5" x14ac:dyDescent="0.25">
      <c r="D888"/>
      <c r="E888"/>
    </row>
    <row r="889" spans="4:5" x14ac:dyDescent="0.25">
      <c r="D889"/>
      <c r="E889"/>
    </row>
    <row r="890" spans="4:5" x14ac:dyDescent="0.25">
      <c r="D890"/>
      <c r="E890"/>
    </row>
    <row r="891" spans="4:5" x14ac:dyDescent="0.25">
      <c r="D891"/>
      <c r="E891"/>
    </row>
    <row r="892" spans="4:5" x14ac:dyDescent="0.25">
      <c r="D892"/>
      <c r="E892"/>
    </row>
    <row r="893" spans="4:5" x14ac:dyDescent="0.25">
      <c r="D893"/>
      <c r="E893"/>
    </row>
    <row r="894" spans="4:5" x14ac:dyDescent="0.25">
      <c r="D894"/>
      <c r="E894"/>
    </row>
    <row r="895" spans="4:5" x14ac:dyDescent="0.25">
      <c r="D895"/>
      <c r="E895"/>
    </row>
    <row r="896" spans="4:5" x14ac:dyDescent="0.25">
      <c r="D896"/>
      <c r="E896"/>
    </row>
    <row r="897" spans="4:5" x14ac:dyDescent="0.25">
      <c r="D897"/>
      <c r="E897"/>
    </row>
    <row r="898" spans="4:5" x14ac:dyDescent="0.25">
      <c r="D898"/>
      <c r="E898"/>
    </row>
    <row r="899" spans="4:5" x14ac:dyDescent="0.25">
      <c r="D899"/>
      <c r="E899"/>
    </row>
    <row r="900" spans="4:5" x14ac:dyDescent="0.25">
      <c r="D900"/>
      <c r="E900"/>
    </row>
    <row r="901" spans="4:5" x14ac:dyDescent="0.25">
      <c r="D901"/>
      <c r="E901"/>
    </row>
    <row r="902" spans="4:5" x14ac:dyDescent="0.25">
      <c r="D902"/>
      <c r="E902"/>
    </row>
    <row r="903" spans="4:5" x14ac:dyDescent="0.25">
      <c r="D903"/>
      <c r="E903"/>
    </row>
    <row r="904" spans="4:5" x14ac:dyDescent="0.25">
      <c r="D904"/>
      <c r="E904"/>
    </row>
    <row r="905" spans="4:5" x14ac:dyDescent="0.25">
      <c r="D905"/>
      <c r="E905"/>
    </row>
    <row r="906" spans="4:5" x14ac:dyDescent="0.25">
      <c r="D906"/>
      <c r="E906"/>
    </row>
    <row r="907" spans="4:5" x14ac:dyDescent="0.25">
      <c r="D907"/>
      <c r="E907"/>
    </row>
    <row r="908" spans="4:5" x14ac:dyDescent="0.25">
      <c r="D908"/>
      <c r="E908"/>
    </row>
    <row r="909" spans="4:5" x14ac:dyDescent="0.25">
      <c r="D909"/>
      <c r="E909"/>
    </row>
    <row r="910" spans="4:5" x14ac:dyDescent="0.25">
      <c r="D910"/>
      <c r="E910"/>
    </row>
    <row r="911" spans="4:5" x14ac:dyDescent="0.25">
      <c r="D911"/>
      <c r="E911"/>
    </row>
    <row r="912" spans="4:5" x14ac:dyDescent="0.25">
      <c r="D912"/>
      <c r="E912"/>
    </row>
    <row r="913" spans="4:5" x14ac:dyDescent="0.25">
      <c r="D913"/>
      <c r="E913"/>
    </row>
    <row r="914" spans="4:5" x14ac:dyDescent="0.25">
      <c r="D914"/>
      <c r="E914"/>
    </row>
    <row r="915" spans="4:5" x14ac:dyDescent="0.25">
      <c r="D915"/>
      <c r="E915"/>
    </row>
    <row r="916" spans="4:5" x14ac:dyDescent="0.25">
      <c r="D916"/>
      <c r="E916"/>
    </row>
    <row r="917" spans="4:5" x14ac:dyDescent="0.25">
      <c r="D917"/>
      <c r="E917"/>
    </row>
    <row r="918" spans="4:5" x14ac:dyDescent="0.25">
      <c r="D918"/>
      <c r="E918"/>
    </row>
    <row r="919" spans="4:5" x14ac:dyDescent="0.25">
      <c r="D919"/>
      <c r="E919"/>
    </row>
    <row r="920" spans="4:5" x14ac:dyDescent="0.25">
      <c r="D920"/>
      <c r="E920"/>
    </row>
    <row r="921" spans="4:5" x14ac:dyDescent="0.25">
      <c r="D921"/>
      <c r="E921"/>
    </row>
    <row r="922" spans="4:5" x14ac:dyDescent="0.25">
      <c r="D922"/>
      <c r="E922"/>
    </row>
    <row r="923" spans="4:5" x14ac:dyDescent="0.25">
      <c r="D923"/>
      <c r="E923"/>
    </row>
    <row r="924" spans="4:5" x14ac:dyDescent="0.25">
      <c r="D924"/>
      <c r="E924"/>
    </row>
    <row r="925" spans="4:5" x14ac:dyDescent="0.25">
      <c r="D925"/>
      <c r="E925"/>
    </row>
    <row r="926" spans="4:5" x14ac:dyDescent="0.25">
      <c r="D926"/>
      <c r="E926"/>
    </row>
    <row r="927" spans="4:5" x14ac:dyDescent="0.25">
      <c r="D927"/>
      <c r="E927"/>
    </row>
    <row r="928" spans="4:5" x14ac:dyDescent="0.25">
      <c r="D928"/>
      <c r="E928"/>
    </row>
    <row r="929" spans="4:5" x14ac:dyDescent="0.25">
      <c r="D929"/>
      <c r="E929"/>
    </row>
    <row r="930" spans="4:5" x14ac:dyDescent="0.25">
      <c r="D930"/>
      <c r="E930"/>
    </row>
    <row r="931" spans="4:5" x14ac:dyDescent="0.25">
      <c r="D931"/>
      <c r="E931"/>
    </row>
    <row r="932" spans="4:5" x14ac:dyDescent="0.25">
      <c r="D932"/>
      <c r="E932"/>
    </row>
    <row r="933" spans="4:5" x14ac:dyDescent="0.25">
      <c r="D933"/>
      <c r="E933"/>
    </row>
    <row r="934" spans="4:5" x14ac:dyDescent="0.25">
      <c r="D934"/>
      <c r="E934"/>
    </row>
    <row r="935" spans="4:5" x14ac:dyDescent="0.25">
      <c r="D935"/>
      <c r="E935"/>
    </row>
    <row r="936" spans="4:5" x14ac:dyDescent="0.25">
      <c r="D936"/>
      <c r="E936"/>
    </row>
    <row r="937" spans="4:5" x14ac:dyDescent="0.25">
      <c r="D937"/>
      <c r="E937"/>
    </row>
    <row r="938" spans="4:5" x14ac:dyDescent="0.25">
      <c r="D938"/>
      <c r="E938"/>
    </row>
    <row r="939" spans="4:5" x14ac:dyDescent="0.25">
      <c r="D939"/>
      <c r="E939"/>
    </row>
    <row r="940" spans="4:5" x14ac:dyDescent="0.25">
      <c r="D940"/>
      <c r="E940"/>
    </row>
    <row r="941" spans="4:5" x14ac:dyDescent="0.25">
      <c r="D941"/>
      <c r="E941"/>
    </row>
    <row r="942" spans="4:5" x14ac:dyDescent="0.25">
      <c r="D942"/>
      <c r="E942"/>
    </row>
    <row r="943" spans="4:5" x14ac:dyDescent="0.25">
      <c r="D943"/>
      <c r="E943"/>
    </row>
    <row r="944" spans="4:5" x14ac:dyDescent="0.25">
      <c r="D944"/>
      <c r="E944"/>
    </row>
    <row r="945" spans="4:5" x14ac:dyDescent="0.25">
      <c r="D945"/>
      <c r="E945"/>
    </row>
    <row r="946" spans="4:5" x14ac:dyDescent="0.25">
      <c r="D946"/>
      <c r="E946"/>
    </row>
    <row r="947" spans="4:5" x14ac:dyDescent="0.25">
      <c r="D947"/>
      <c r="E947"/>
    </row>
    <row r="948" spans="4:5" x14ac:dyDescent="0.25">
      <c r="D948"/>
      <c r="E948"/>
    </row>
    <row r="949" spans="4:5" x14ac:dyDescent="0.25">
      <c r="D949"/>
      <c r="E949"/>
    </row>
    <row r="950" spans="4:5" x14ac:dyDescent="0.25">
      <c r="D950"/>
      <c r="E950"/>
    </row>
    <row r="951" spans="4:5" x14ac:dyDescent="0.25">
      <c r="D951"/>
      <c r="E951"/>
    </row>
    <row r="952" spans="4:5" x14ac:dyDescent="0.25">
      <c r="D952"/>
      <c r="E952"/>
    </row>
    <row r="953" spans="4:5" x14ac:dyDescent="0.25">
      <c r="D953"/>
      <c r="E953"/>
    </row>
    <row r="954" spans="4:5" x14ac:dyDescent="0.25">
      <c r="D954"/>
      <c r="E954"/>
    </row>
    <row r="955" spans="4:5" x14ac:dyDescent="0.25">
      <c r="D955"/>
      <c r="E955"/>
    </row>
    <row r="956" spans="4:5" x14ac:dyDescent="0.25">
      <c r="D956"/>
      <c r="E956"/>
    </row>
    <row r="957" spans="4:5" x14ac:dyDescent="0.25">
      <c r="D957"/>
      <c r="E957"/>
    </row>
    <row r="958" spans="4:5" x14ac:dyDescent="0.25">
      <c r="D958"/>
      <c r="E958"/>
    </row>
    <row r="959" spans="4:5" x14ac:dyDescent="0.25">
      <c r="D959"/>
      <c r="E959"/>
    </row>
    <row r="960" spans="4:5" x14ac:dyDescent="0.25">
      <c r="D960"/>
      <c r="E960"/>
    </row>
    <row r="961" spans="4:5" x14ac:dyDescent="0.25">
      <c r="D961"/>
      <c r="E961"/>
    </row>
    <row r="962" spans="4:5" x14ac:dyDescent="0.25">
      <c r="D962"/>
      <c r="E962"/>
    </row>
    <row r="963" spans="4:5" x14ac:dyDescent="0.25">
      <c r="D963"/>
      <c r="E963"/>
    </row>
    <row r="964" spans="4:5" x14ac:dyDescent="0.25">
      <c r="D964"/>
      <c r="E964"/>
    </row>
    <row r="965" spans="4:5" x14ac:dyDescent="0.25">
      <c r="D965"/>
      <c r="E965"/>
    </row>
    <row r="966" spans="4:5" x14ac:dyDescent="0.25">
      <c r="D966"/>
      <c r="E966"/>
    </row>
    <row r="967" spans="4:5" x14ac:dyDescent="0.25">
      <c r="D967"/>
      <c r="E967"/>
    </row>
    <row r="968" spans="4:5" x14ac:dyDescent="0.25">
      <c r="D968"/>
      <c r="E968"/>
    </row>
    <row r="969" spans="4:5" x14ac:dyDescent="0.25">
      <c r="D969"/>
      <c r="E969"/>
    </row>
    <row r="970" spans="4:5" x14ac:dyDescent="0.25">
      <c r="D970"/>
      <c r="E970"/>
    </row>
    <row r="971" spans="4:5" x14ac:dyDescent="0.25">
      <c r="D971"/>
      <c r="E971"/>
    </row>
    <row r="972" spans="4:5" x14ac:dyDescent="0.25">
      <c r="D972"/>
      <c r="E972"/>
    </row>
    <row r="973" spans="4:5" x14ac:dyDescent="0.25">
      <c r="D973"/>
      <c r="E973"/>
    </row>
    <row r="974" spans="4:5" x14ac:dyDescent="0.25">
      <c r="D974"/>
      <c r="E974"/>
    </row>
    <row r="975" spans="4:5" x14ac:dyDescent="0.25">
      <c r="D975"/>
      <c r="E975"/>
    </row>
    <row r="976" spans="4:5" x14ac:dyDescent="0.25">
      <c r="D976"/>
      <c r="E976"/>
    </row>
    <row r="977" spans="4:5" x14ac:dyDescent="0.25">
      <c r="D977"/>
      <c r="E977"/>
    </row>
    <row r="978" spans="4:5" x14ac:dyDescent="0.25">
      <c r="D978"/>
      <c r="E978"/>
    </row>
    <row r="979" spans="4:5" x14ac:dyDescent="0.25">
      <c r="D979"/>
      <c r="E979"/>
    </row>
    <row r="980" spans="4:5" x14ac:dyDescent="0.25">
      <c r="D980"/>
      <c r="E980"/>
    </row>
    <row r="981" spans="4:5" x14ac:dyDescent="0.25">
      <c r="D981"/>
      <c r="E981"/>
    </row>
    <row r="982" spans="4:5" x14ac:dyDescent="0.25">
      <c r="D982"/>
      <c r="E982"/>
    </row>
    <row r="983" spans="4:5" x14ac:dyDescent="0.25">
      <c r="D983"/>
      <c r="E983"/>
    </row>
    <row r="984" spans="4:5" x14ac:dyDescent="0.25">
      <c r="D984"/>
      <c r="E984"/>
    </row>
    <row r="985" spans="4:5" x14ac:dyDescent="0.25">
      <c r="D985"/>
      <c r="E985"/>
    </row>
    <row r="986" spans="4:5" x14ac:dyDescent="0.25">
      <c r="D986"/>
      <c r="E986"/>
    </row>
    <row r="987" spans="4:5" x14ac:dyDescent="0.25">
      <c r="D987"/>
      <c r="E987"/>
    </row>
    <row r="988" spans="4:5" x14ac:dyDescent="0.25">
      <c r="D988"/>
      <c r="E988"/>
    </row>
    <row r="989" spans="4:5" x14ac:dyDescent="0.25">
      <c r="D989"/>
      <c r="E989"/>
    </row>
    <row r="990" spans="4:5" x14ac:dyDescent="0.25">
      <c r="D990"/>
      <c r="E990"/>
    </row>
    <row r="991" spans="4:5" x14ac:dyDescent="0.25">
      <c r="D991"/>
      <c r="E991"/>
    </row>
    <row r="992" spans="4:5" x14ac:dyDescent="0.25">
      <c r="D992"/>
      <c r="E992"/>
    </row>
    <row r="993" spans="4:5" x14ac:dyDescent="0.25">
      <c r="D993"/>
      <c r="E993"/>
    </row>
    <row r="994" spans="4:5" x14ac:dyDescent="0.25">
      <c r="D994"/>
      <c r="E994"/>
    </row>
    <row r="995" spans="4:5" x14ac:dyDescent="0.25">
      <c r="D995"/>
      <c r="E995"/>
    </row>
    <row r="996" spans="4:5" x14ac:dyDescent="0.25">
      <c r="D996"/>
      <c r="E996"/>
    </row>
    <row r="997" spans="4:5" x14ac:dyDescent="0.25">
      <c r="D997"/>
      <c r="E997"/>
    </row>
    <row r="998" spans="4:5" x14ac:dyDescent="0.25">
      <c r="D998"/>
      <c r="E998"/>
    </row>
    <row r="999" spans="4:5" x14ac:dyDescent="0.25">
      <c r="D999"/>
      <c r="E999"/>
    </row>
    <row r="1000" spans="4:5" x14ac:dyDescent="0.25">
      <c r="D1000"/>
      <c r="E1000"/>
    </row>
    <row r="1001" spans="4:5" x14ac:dyDescent="0.25">
      <c r="D1001"/>
      <c r="E1001"/>
    </row>
    <row r="1002" spans="4:5" x14ac:dyDescent="0.25">
      <c r="D1002"/>
      <c r="E1002"/>
    </row>
    <row r="1003" spans="4:5" x14ac:dyDescent="0.25">
      <c r="D1003"/>
      <c r="E1003"/>
    </row>
    <row r="1004" spans="4:5" x14ac:dyDescent="0.25">
      <c r="D1004"/>
      <c r="E1004"/>
    </row>
    <row r="1005" spans="4:5" x14ac:dyDescent="0.25">
      <c r="D1005"/>
      <c r="E1005"/>
    </row>
    <row r="1006" spans="4:5" x14ac:dyDescent="0.25">
      <c r="D1006"/>
      <c r="E1006"/>
    </row>
    <row r="1007" spans="4:5" x14ac:dyDescent="0.25">
      <c r="D1007"/>
      <c r="E1007"/>
    </row>
    <row r="1008" spans="4:5" x14ac:dyDescent="0.25">
      <c r="D1008"/>
      <c r="E1008"/>
    </row>
    <row r="1009" spans="4:5" x14ac:dyDescent="0.25">
      <c r="D1009"/>
      <c r="E1009"/>
    </row>
    <row r="1010" spans="4:5" x14ac:dyDescent="0.25">
      <c r="D1010"/>
      <c r="E1010"/>
    </row>
    <row r="1011" spans="4:5" x14ac:dyDescent="0.25">
      <c r="D1011"/>
      <c r="E1011"/>
    </row>
    <row r="1012" spans="4:5" x14ac:dyDescent="0.25">
      <c r="D1012"/>
      <c r="E1012"/>
    </row>
    <row r="1013" spans="4:5" x14ac:dyDescent="0.25">
      <c r="D1013"/>
      <c r="E1013"/>
    </row>
    <row r="1014" spans="4:5" x14ac:dyDescent="0.25">
      <c r="D1014"/>
      <c r="E1014"/>
    </row>
    <row r="1015" spans="4:5" x14ac:dyDescent="0.25">
      <c r="D1015"/>
      <c r="E1015"/>
    </row>
    <row r="1016" spans="4:5" x14ac:dyDescent="0.25">
      <c r="D1016"/>
      <c r="E1016"/>
    </row>
    <row r="1017" spans="4:5" x14ac:dyDescent="0.25">
      <c r="D1017"/>
      <c r="E1017"/>
    </row>
    <row r="1018" spans="4:5" x14ac:dyDescent="0.25">
      <c r="D1018"/>
      <c r="E1018"/>
    </row>
    <row r="1019" spans="4:5" x14ac:dyDescent="0.25">
      <c r="D1019"/>
      <c r="E1019"/>
    </row>
    <row r="1020" spans="4:5" x14ac:dyDescent="0.25">
      <c r="D1020"/>
      <c r="E1020"/>
    </row>
    <row r="1021" spans="4:5" x14ac:dyDescent="0.25">
      <c r="D1021"/>
      <c r="E1021"/>
    </row>
    <row r="1022" spans="4:5" x14ac:dyDescent="0.25">
      <c r="D1022"/>
      <c r="E1022"/>
    </row>
    <row r="1023" spans="4:5" x14ac:dyDescent="0.25">
      <c r="D1023"/>
      <c r="E1023"/>
    </row>
    <row r="1024" spans="4:5" x14ac:dyDescent="0.25">
      <c r="D1024"/>
      <c r="E1024"/>
    </row>
    <row r="1025" spans="4:5" x14ac:dyDescent="0.25">
      <c r="D1025"/>
      <c r="E1025"/>
    </row>
    <row r="1026" spans="4:5" x14ac:dyDescent="0.25">
      <c r="D1026"/>
      <c r="E1026"/>
    </row>
    <row r="1027" spans="4:5" x14ac:dyDescent="0.25">
      <c r="D1027"/>
      <c r="E1027"/>
    </row>
    <row r="1028" spans="4:5" x14ac:dyDescent="0.25">
      <c r="D1028"/>
      <c r="E1028"/>
    </row>
    <row r="1029" spans="4:5" x14ac:dyDescent="0.25">
      <c r="D1029"/>
      <c r="E1029"/>
    </row>
    <row r="1030" spans="4:5" x14ac:dyDescent="0.25">
      <c r="D1030"/>
      <c r="E1030"/>
    </row>
    <row r="1031" spans="4:5" x14ac:dyDescent="0.25">
      <c r="D1031"/>
      <c r="E1031"/>
    </row>
    <row r="1032" spans="4:5" x14ac:dyDescent="0.25">
      <c r="D1032"/>
      <c r="E1032"/>
    </row>
    <row r="1033" spans="4:5" x14ac:dyDescent="0.25">
      <c r="D1033"/>
      <c r="E1033"/>
    </row>
    <row r="1034" spans="4:5" x14ac:dyDescent="0.25">
      <c r="D1034"/>
      <c r="E1034"/>
    </row>
    <row r="1035" spans="4:5" x14ac:dyDescent="0.25">
      <c r="D1035"/>
      <c r="E1035"/>
    </row>
    <row r="1036" spans="4:5" x14ac:dyDescent="0.25">
      <c r="D1036"/>
      <c r="E1036"/>
    </row>
    <row r="1037" spans="4:5" x14ac:dyDescent="0.25">
      <c r="D1037"/>
      <c r="E1037"/>
    </row>
    <row r="1038" spans="4:5" x14ac:dyDescent="0.25">
      <c r="D1038"/>
      <c r="E1038"/>
    </row>
    <row r="1039" spans="4:5" x14ac:dyDescent="0.25">
      <c r="D1039"/>
      <c r="E1039"/>
    </row>
    <row r="1040" spans="4:5" x14ac:dyDescent="0.25">
      <c r="D1040"/>
      <c r="E1040"/>
    </row>
    <row r="1041" spans="4:5" x14ac:dyDescent="0.25">
      <c r="D1041"/>
      <c r="E1041"/>
    </row>
    <row r="1042" spans="4:5" x14ac:dyDescent="0.25">
      <c r="D1042"/>
      <c r="E1042"/>
    </row>
    <row r="1043" spans="4:5" x14ac:dyDescent="0.25">
      <c r="D1043"/>
      <c r="E1043"/>
    </row>
    <row r="1044" spans="4:5" x14ac:dyDescent="0.25">
      <c r="D1044"/>
      <c r="E1044"/>
    </row>
    <row r="1045" spans="4:5" x14ac:dyDescent="0.25">
      <c r="D1045"/>
      <c r="E1045"/>
    </row>
    <row r="1046" spans="4:5" x14ac:dyDescent="0.25">
      <c r="D1046"/>
      <c r="E1046"/>
    </row>
    <row r="1047" spans="4:5" x14ac:dyDescent="0.25">
      <c r="D1047"/>
      <c r="E1047"/>
    </row>
    <row r="1048" spans="4:5" x14ac:dyDescent="0.25">
      <c r="D1048"/>
      <c r="E1048"/>
    </row>
    <row r="1049" spans="4:5" x14ac:dyDescent="0.25">
      <c r="D1049"/>
      <c r="E1049"/>
    </row>
    <row r="1050" spans="4:5" x14ac:dyDescent="0.25">
      <c r="D1050"/>
      <c r="E1050"/>
    </row>
    <row r="1051" spans="4:5" x14ac:dyDescent="0.25">
      <c r="D1051"/>
      <c r="E1051"/>
    </row>
    <row r="1052" spans="4:5" x14ac:dyDescent="0.25">
      <c r="D1052"/>
      <c r="E1052"/>
    </row>
    <row r="1053" spans="4:5" x14ac:dyDescent="0.25">
      <c r="D1053"/>
      <c r="E1053"/>
    </row>
    <row r="1054" spans="4:5" x14ac:dyDescent="0.25">
      <c r="D1054"/>
      <c r="E1054"/>
    </row>
    <row r="1055" spans="4:5" x14ac:dyDescent="0.25">
      <c r="D1055"/>
      <c r="E1055"/>
    </row>
    <row r="1056" spans="4:5" x14ac:dyDescent="0.25">
      <c r="D1056"/>
      <c r="E1056"/>
    </row>
    <row r="1057" spans="4:5" x14ac:dyDescent="0.25">
      <c r="D1057"/>
      <c r="E1057"/>
    </row>
    <row r="1058" spans="4:5" x14ac:dyDescent="0.25">
      <c r="D1058"/>
      <c r="E1058"/>
    </row>
    <row r="1059" spans="4:5" x14ac:dyDescent="0.25">
      <c r="D1059"/>
      <c r="E1059"/>
    </row>
    <row r="1060" spans="4:5" x14ac:dyDescent="0.25">
      <c r="D1060"/>
      <c r="E1060"/>
    </row>
    <row r="1061" spans="4:5" x14ac:dyDescent="0.25">
      <c r="D1061"/>
      <c r="E1061"/>
    </row>
    <row r="1062" spans="4:5" x14ac:dyDescent="0.25">
      <c r="D1062"/>
      <c r="E1062"/>
    </row>
    <row r="1063" spans="4:5" x14ac:dyDescent="0.25">
      <c r="D1063"/>
      <c r="E1063"/>
    </row>
    <row r="1064" spans="4:5" x14ac:dyDescent="0.25">
      <c r="D1064"/>
      <c r="E1064"/>
    </row>
    <row r="1065" spans="4:5" x14ac:dyDescent="0.25">
      <c r="D1065"/>
      <c r="E1065"/>
    </row>
    <row r="1066" spans="4:5" x14ac:dyDescent="0.25">
      <c r="D1066"/>
      <c r="E1066"/>
    </row>
    <row r="1067" spans="4:5" x14ac:dyDescent="0.25">
      <c r="D1067"/>
      <c r="E1067"/>
    </row>
    <row r="1068" spans="4:5" x14ac:dyDescent="0.25">
      <c r="D1068"/>
      <c r="E1068"/>
    </row>
    <row r="1069" spans="4:5" x14ac:dyDescent="0.25">
      <c r="D1069"/>
      <c r="E1069"/>
    </row>
    <row r="1070" spans="4:5" x14ac:dyDescent="0.25">
      <c r="D1070"/>
      <c r="E1070"/>
    </row>
    <row r="1071" spans="4:5" x14ac:dyDescent="0.25">
      <c r="D1071"/>
      <c r="E1071"/>
    </row>
    <row r="1072" spans="4:5" x14ac:dyDescent="0.25">
      <c r="D1072"/>
      <c r="E1072"/>
    </row>
    <row r="1073" spans="4:5" x14ac:dyDescent="0.25">
      <c r="D1073"/>
      <c r="E1073"/>
    </row>
    <row r="1074" spans="4:5" x14ac:dyDescent="0.25">
      <c r="D1074"/>
      <c r="E1074"/>
    </row>
    <row r="1075" spans="4:5" x14ac:dyDescent="0.25">
      <c r="D1075"/>
      <c r="E1075"/>
    </row>
    <row r="1076" spans="4:5" x14ac:dyDescent="0.25">
      <c r="D1076"/>
      <c r="E1076"/>
    </row>
    <row r="1077" spans="4:5" x14ac:dyDescent="0.25">
      <c r="D1077"/>
      <c r="E1077"/>
    </row>
    <row r="1078" spans="4:5" x14ac:dyDescent="0.25">
      <c r="D1078"/>
      <c r="E1078"/>
    </row>
    <row r="1079" spans="4:5" x14ac:dyDescent="0.25">
      <c r="D1079"/>
      <c r="E1079"/>
    </row>
    <row r="1080" spans="4:5" x14ac:dyDescent="0.25">
      <c r="D1080"/>
      <c r="E1080"/>
    </row>
    <row r="1081" spans="4:5" x14ac:dyDescent="0.25">
      <c r="D1081"/>
      <c r="E1081"/>
    </row>
    <row r="1082" spans="4:5" x14ac:dyDescent="0.25">
      <c r="D1082"/>
      <c r="E1082"/>
    </row>
    <row r="1083" spans="4:5" x14ac:dyDescent="0.25">
      <c r="D1083"/>
      <c r="E1083"/>
    </row>
    <row r="1084" spans="4:5" x14ac:dyDescent="0.25">
      <c r="D1084"/>
      <c r="E1084"/>
    </row>
    <row r="1085" spans="4:5" x14ac:dyDescent="0.25">
      <c r="D1085"/>
      <c r="E1085"/>
    </row>
    <row r="1086" spans="4:5" x14ac:dyDescent="0.25">
      <c r="D1086"/>
      <c r="E1086"/>
    </row>
    <row r="1087" spans="4:5" x14ac:dyDescent="0.25">
      <c r="D1087"/>
      <c r="E1087"/>
    </row>
    <row r="1088" spans="4:5" x14ac:dyDescent="0.25">
      <c r="D1088"/>
      <c r="E1088"/>
    </row>
    <row r="1089" spans="4:5" x14ac:dyDescent="0.25">
      <c r="D1089"/>
      <c r="E1089"/>
    </row>
    <row r="1090" spans="4:5" x14ac:dyDescent="0.25">
      <c r="D1090"/>
      <c r="E1090"/>
    </row>
    <row r="1091" spans="4:5" x14ac:dyDescent="0.25">
      <c r="D1091"/>
      <c r="E1091"/>
    </row>
    <row r="1092" spans="4:5" x14ac:dyDescent="0.25">
      <c r="D1092"/>
      <c r="E1092"/>
    </row>
    <row r="1093" spans="4:5" x14ac:dyDescent="0.25">
      <c r="D1093"/>
      <c r="E1093"/>
    </row>
    <row r="1094" spans="4:5" x14ac:dyDescent="0.25">
      <c r="D1094"/>
      <c r="E1094"/>
    </row>
    <row r="1095" spans="4:5" x14ac:dyDescent="0.25">
      <c r="D1095"/>
      <c r="E1095"/>
    </row>
    <row r="1096" spans="4:5" x14ac:dyDescent="0.25">
      <c r="D1096"/>
      <c r="E1096"/>
    </row>
    <row r="1097" spans="4:5" x14ac:dyDescent="0.25">
      <c r="D1097"/>
      <c r="E1097"/>
    </row>
    <row r="1098" spans="4:5" x14ac:dyDescent="0.25">
      <c r="D1098"/>
      <c r="E1098"/>
    </row>
    <row r="1099" spans="4:5" x14ac:dyDescent="0.25">
      <c r="D1099"/>
      <c r="E1099"/>
    </row>
    <row r="1100" spans="4:5" x14ac:dyDescent="0.25">
      <c r="D1100"/>
      <c r="E1100"/>
    </row>
    <row r="1101" spans="4:5" x14ac:dyDescent="0.25">
      <c r="D1101"/>
      <c r="E1101"/>
    </row>
    <row r="1102" spans="4:5" x14ac:dyDescent="0.25">
      <c r="D1102"/>
      <c r="E1102"/>
    </row>
    <row r="1103" spans="4:5" x14ac:dyDescent="0.25">
      <c r="D1103"/>
      <c r="E1103"/>
    </row>
    <row r="1104" spans="4:5" x14ac:dyDescent="0.25">
      <c r="D1104"/>
      <c r="E1104"/>
    </row>
    <row r="1105" spans="4:5" x14ac:dyDescent="0.25">
      <c r="D1105"/>
      <c r="E1105"/>
    </row>
    <row r="1106" spans="4:5" x14ac:dyDescent="0.25">
      <c r="D1106"/>
      <c r="E1106"/>
    </row>
    <row r="1107" spans="4:5" x14ac:dyDescent="0.25">
      <c r="D1107"/>
      <c r="E1107"/>
    </row>
    <row r="1108" spans="4:5" x14ac:dyDescent="0.25">
      <c r="D1108"/>
      <c r="E1108"/>
    </row>
    <row r="1109" spans="4:5" x14ac:dyDescent="0.25">
      <c r="D1109"/>
      <c r="E1109"/>
    </row>
    <row r="1110" spans="4:5" x14ac:dyDescent="0.25">
      <c r="D1110"/>
      <c r="E1110"/>
    </row>
    <row r="1111" spans="4:5" x14ac:dyDescent="0.25">
      <c r="D1111"/>
      <c r="E1111"/>
    </row>
    <row r="1112" spans="4:5" x14ac:dyDescent="0.25">
      <c r="D1112"/>
      <c r="E1112"/>
    </row>
    <row r="1113" spans="4:5" x14ac:dyDescent="0.25">
      <c r="D1113"/>
      <c r="E1113"/>
    </row>
    <row r="1114" spans="4:5" x14ac:dyDescent="0.25">
      <c r="D1114"/>
      <c r="E1114"/>
    </row>
    <row r="1115" spans="4:5" x14ac:dyDescent="0.25">
      <c r="D1115"/>
      <c r="E1115"/>
    </row>
    <row r="1116" spans="4:5" x14ac:dyDescent="0.25">
      <c r="D1116"/>
      <c r="E1116"/>
    </row>
    <row r="1117" spans="4:5" x14ac:dyDescent="0.25">
      <c r="D1117"/>
      <c r="E1117"/>
    </row>
    <row r="1118" spans="4:5" x14ac:dyDescent="0.25">
      <c r="D1118"/>
      <c r="E1118"/>
    </row>
    <row r="1119" spans="4:5" x14ac:dyDescent="0.25">
      <c r="D1119"/>
      <c r="E1119"/>
    </row>
    <row r="1120" spans="4:5" x14ac:dyDescent="0.25">
      <c r="D1120"/>
      <c r="E1120"/>
    </row>
    <row r="1121" spans="4:5" x14ac:dyDescent="0.25">
      <c r="D1121"/>
      <c r="E1121"/>
    </row>
    <row r="1122" spans="4:5" x14ac:dyDescent="0.25">
      <c r="D1122"/>
      <c r="E1122"/>
    </row>
    <row r="1123" spans="4:5" x14ac:dyDescent="0.25">
      <c r="D1123"/>
      <c r="E1123"/>
    </row>
    <row r="1124" spans="4:5" x14ac:dyDescent="0.25">
      <c r="D1124"/>
      <c r="E1124"/>
    </row>
    <row r="1125" spans="4:5" x14ac:dyDescent="0.25">
      <c r="D1125"/>
      <c r="E1125"/>
    </row>
    <row r="1126" spans="4:5" x14ac:dyDescent="0.25">
      <c r="D1126"/>
      <c r="E1126"/>
    </row>
    <row r="1127" spans="4:5" x14ac:dyDescent="0.25">
      <c r="D1127"/>
      <c r="E1127"/>
    </row>
    <row r="1128" spans="4:5" x14ac:dyDescent="0.25">
      <c r="D1128"/>
      <c r="E1128"/>
    </row>
    <row r="1129" spans="4:5" x14ac:dyDescent="0.25">
      <c r="D1129"/>
      <c r="E1129"/>
    </row>
    <row r="1130" spans="4:5" x14ac:dyDescent="0.25">
      <c r="D1130"/>
      <c r="E1130"/>
    </row>
    <row r="1131" spans="4:5" x14ac:dyDescent="0.25">
      <c r="D1131"/>
      <c r="E1131"/>
    </row>
    <row r="1132" spans="4:5" x14ac:dyDescent="0.25">
      <c r="D1132"/>
      <c r="E1132"/>
    </row>
    <row r="1133" spans="4:5" x14ac:dyDescent="0.25">
      <c r="D1133"/>
      <c r="E1133"/>
    </row>
    <row r="1134" spans="4:5" x14ac:dyDescent="0.25">
      <c r="D1134"/>
      <c r="E1134"/>
    </row>
    <row r="1135" spans="4:5" x14ac:dyDescent="0.25">
      <c r="D1135"/>
      <c r="E1135"/>
    </row>
    <row r="1136" spans="4:5" x14ac:dyDescent="0.25">
      <c r="D1136"/>
      <c r="E1136"/>
    </row>
    <row r="1137" spans="4:5" x14ac:dyDescent="0.25">
      <c r="D1137"/>
      <c r="E1137"/>
    </row>
    <row r="1138" spans="4:5" x14ac:dyDescent="0.25">
      <c r="D1138"/>
      <c r="E1138"/>
    </row>
    <row r="1139" spans="4:5" x14ac:dyDescent="0.25">
      <c r="D1139"/>
      <c r="E1139"/>
    </row>
    <row r="1140" spans="4:5" x14ac:dyDescent="0.25">
      <c r="D1140"/>
      <c r="E1140"/>
    </row>
    <row r="1141" spans="4:5" x14ac:dyDescent="0.25">
      <c r="D1141"/>
      <c r="E1141"/>
    </row>
    <row r="1142" spans="4:5" x14ac:dyDescent="0.25">
      <c r="D1142"/>
      <c r="E1142"/>
    </row>
    <row r="1143" spans="4:5" x14ac:dyDescent="0.25">
      <c r="D1143"/>
      <c r="E1143"/>
    </row>
    <row r="1144" spans="4:5" x14ac:dyDescent="0.25">
      <c r="D1144"/>
      <c r="E1144"/>
    </row>
    <row r="1145" spans="4:5" x14ac:dyDescent="0.25">
      <c r="D1145"/>
      <c r="E1145"/>
    </row>
    <row r="1146" spans="4:5" x14ac:dyDescent="0.25">
      <c r="D1146"/>
      <c r="E1146"/>
    </row>
    <row r="1147" spans="4:5" x14ac:dyDescent="0.25">
      <c r="D1147"/>
      <c r="E1147"/>
    </row>
    <row r="1148" spans="4:5" x14ac:dyDescent="0.25">
      <c r="D1148"/>
      <c r="E1148"/>
    </row>
    <row r="1149" spans="4:5" x14ac:dyDescent="0.25">
      <c r="D1149"/>
      <c r="E1149"/>
    </row>
    <row r="1150" spans="4:5" x14ac:dyDescent="0.25">
      <c r="D1150"/>
      <c r="E1150"/>
    </row>
    <row r="1151" spans="4:5" x14ac:dyDescent="0.25">
      <c r="D1151"/>
      <c r="E1151"/>
    </row>
    <row r="1152" spans="4:5" x14ac:dyDescent="0.25">
      <c r="D1152"/>
      <c r="E1152"/>
    </row>
    <row r="1153" spans="4:5" x14ac:dyDescent="0.25">
      <c r="D1153"/>
      <c r="E1153"/>
    </row>
    <row r="1154" spans="4:5" x14ac:dyDescent="0.25">
      <c r="D1154"/>
      <c r="E1154"/>
    </row>
    <row r="1155" spans="4:5" x14ac:dyDescent="0.25">
      <c r="D1155"/>
      <c r="E1155"/>
    </row>
    <row r="1156" spans="4:5" x14ac:dyDescent="0.25">
      <c r="D1156"/>
      <c r="E1156"/>
    </row>
    <row r="1157" spans="4:5" x14ac:dyDescent="0.25">
      <c r="D1157"/>
      <c r="E1157"/>
    </row>
    <row r="1158" spans="4:5" x14ac:dyDescent="0.25">
      <c r="D1158"/>
      <c r="E1158"/>
    </row>
    <row r="1159" spans="4:5" x14ac:dyDescent="0.25">
      <c r="D1159"/>
      <c r="E1159"/>
    </row>
    <row r="1160" spans="4:5" x14ac:dyDescent="0.25">
      <c r="D1160"/>
      <c r="E1160"/>
    </row>
    <row r="1161" spans="4:5" x14ac:dyDescent="0.25">
      <c r="D1161"/>
      <c r="E1161"/>
    </row>
    <row r="1162" spans="4:5" x14ac:dyDescent="0.25">
      <c r="D1162"/>
      <c r="E1162"/>
    </row>
    <row r="1163" spans="4:5" x14ac:dyDescent="0.25">
      <c r="D1163"/>
      <c r="E1163"/>
    </row>
    <row r="1164" spans="4:5" x14ac:dyDescent="0.25">
      <c r="D1164"/>
      <c r="E1164"/>
    </row>
    <row r="1165" spans="4:5" x14ac:dyDescent="0.25">
      <c r="D1165"/>
      <c r="E1165"/>
    </row>
    <row r="1166" spans="4:5" x14ac:dyDescent="0.25">
      <c r="D1166"/>
      <c r="E1166"/>
    </row>
    <row r="1167" spans="4:5" x14ac:dyDescent="0.25">
      <c r="D1167"/>
      <c r="E1167"/>
    </row>
    <row r="1168" spans="4:5" x14ac:dyDescent="0.25">
      <c r="D1168"/>
      <c r="E1168"/>
    </row>
    <row r="1169" spans="4:5" x14ac:dyDescent="0.25">
      <c r="D1169"/>
      <c r="E1169"/>
    </row>
    <row r="1170" spans="4:5" x14ac:dyDescent="0.25">
      <c r="D1170"/>
      <c r="E1170"/>
    </row>
    <row r="1171" spans="4:5" x14ac:dyDescent="0.25">
      <c r="D1171"/>
      <c r="E1171"/>
    </row>
    <row r="1172" spans="4:5" x14ac:dyDescent="0.25">
      <c r="D1172"/>
      <c r="E1172"/>
    </row>
    <row r="1173" spans="4:5" x14ac:dyDescent="0.25">
      <c r="D1173"/>
      <c r="E1173"/>
    </row>
    <row r="1174" spans="4:5" x14ac:dyDescent="0.25">
      <c r="D1174"/>
      <c r="E1174"/>
    </row>
    <row r="1175" spans="4:5" x14ac:dyDescent="0.25">
      <c r="D1175"/>
      <c r="E1175"/>
    </row>
    <row r="1176" spans="4:5" x14ac:dyDescent="0.25">
      <c r="D1176"/>
      <c r="E1176"/>
    </row>
    <row r="1177" spans="4:5" x14ac:dyDescent="0.25">
      <c r="D1177"/>
      <c r="E1177"/>
    </row>
    <row r="1178" spans="4:5" x14ac:dyDescent="0.25">
      <c r="D1178"/>
      <c r="E1178"/>
    </row>
    <row r="1179" spans="4:5" x14ac:dyDescent="0.25">
      <c r="D1179"/>
      <c r="E1179"/>
    </row>
    <row r="1180" spans="4:5" x14ac:dyDescent="0.25">
      <c r="D1180"/>
      <c r="E1180"/>
    </row>
    <row r="1181" spans="4:5" x14ac:dyDescent="0.25">
      <c r="D1181"/>
      <c r="E1181"/>
    </row>
    <row r="1182" spans="4:5" x14ac:dyDescent="0.25">
      <c r="D1182"/>
      <c r="E1182"/>
    </row>
    <row r="1183" spans="4:5" x14ac:dyDescent="0.25">
      <c r="D1183"/>
      <c r="E1183"/>
    </row>
    <row r="1184" spans="4:5" x14ac:dyDescent="0.25">
      <c r="D1184"/>
      <c r="E1184"/>
    </row>
    <row r="1185" spans="4:5" x14ac:dyDescent="0.25">
      <c r="D1185"/>
      <c r="E1185"/>
    </row>
    <row r="1186" spans="4:5" x14ac:dyDescent="0.25">
      <c r="D1186"/>
      <c r="E1186"/>
    </row>
    <row r="1187" spans="4:5" x14ac:dyDescent="0.25">
      <c r="D1187"/>
      <c r="E1187"/>
    </row>
    <row r="1188" spans="4:5" x14ac:dyDescent="0.25">
      <c r="D1188"/>
      <c r="E1188"/>
    </row>
    <row r="1189" spans="4:5" x14ac:dyDescent="0.25">
      <c r="D1189"/>
      <c r="E1189"/>
    </row>
    <row r="1190" spans="4:5" x14ac:dyDescent="0.25">
      <c r="D1190"/>
      <c r="E1190"/>
    </row>
    <row r="1191" spans="4:5" x14ac:dyDescent="0.25">
      <c r="D1191"/>
      <c r="E1191"/>
    </row>
    <row r="1192" spans="4:5" x14ac:dyDescent="0.25">
      <c r="D1192"/>
      <c r="E1192"/>
    </row>
    <row r="1193" spans="4:5" x14ac:dyDescent="0.25">
      <c r="D1193"/>
      <c r="E1193"/>
    </row>
    <row r="1194" spans="4:5" x14ac:dyDescent="0.25">
      <c r="D1194"/>
      <c r="E1194"/>
    </row>
    <row r="1195" spans="4:5" x14ac:dyDescent="0.25">
      <c r="D1195"/>
      <c r="E1195"/>
    </row>
    <row r="1196" spans="4:5" x14ac:dyDescent="0.25">
      <c r="D1196"/>
      <c r="E1196"/>
    </row>
    <row r="1197" spans="4:5" x14ac:dyDescent="0.25">
      <c r="D1197"/>
      <c r="E1197"/>
    </row>
    <row r="1198" spans="4:5" x14ac:dyDescent="0.25">
      <c r="D1198"/>
      <c r="E1198"/>
    </row>
    <row r="1199" spans="4:5" x14ac:dyDescent="0.25">
      <c r="D1199"/>
      <c r="E1199"/>
    </row>
    <row r="1200" spans="4:5" x14ac:dyDescent="0.25">
      <c r="D1200"/>
      <c r="E1200"/>
    </row>
    <row r="1201" spans="4:5" x14ac:dyDescent="0.25">
      <c r="D1201"/>
      <c r="E1201"/>
    </row>
    <row r="1202" spans="4:5" x14ac:dyDescent="0.25">
      <c r="D1202"/>
      <c r="E1202"/>
    </row>
    <row r="1203" spans="4:5" x14ac:dyDescent="0.25">
      <c r="D1203"/>
      <c r="E1203"/>
    </row>
    <row r="1204" spans="4:5" x14ac:dyDescent="0.25">
      <c r="D1204"/>
      <c r="E1204"/>
    </row>
    <row r="1205" spans="4:5" x14ac:dyDescent="0.25">
      <c r="D1205"/>
      <c r="E1205"/>
    </row>
    <row r="1206" spans="4:5" x14ac:dyDescent="0.25">
      <c r="D1206"/>
      <c r="E1206"/>
    </row>
    <row r="1207" spans="4:5" x14ac:dyDescent="0.25">
      <c r="D1207"/>
      <c r="E1207"/>
    </row>
    <row r="1208" spans="4:5" x14ac:dyDescent="0.25">
      <c r="D1208"/>
      <c r="E1208"/>
    </row>
    <row r="1209" spans="4:5" x14ac:dyDescent="0.25">
      <c r="D1209"/>
      <c r="E1209"/>
    </row>
    <row r="1210" spans="4:5" x14ac:dyDescent="0.25">
      <c r="D1210"/>
      <c r="E1210"/>
    </row>
    <row r="1211" spans="4:5" x14ac:dyDescent="0.25">
      <c r="D1211"/>
      <c r="E1211"/>
    </row>
    <row r="1212" spans="4:5" x14ac:dyDescent="0.25">
      <c r="D1212"/>
      <c r="E1212"/>
    </row>
    <row r="1213" spans="4:5" x14ac:dyDescent="0.25">
      <c r="D1213"/>
      <c r="E1213"/>
    </row>
    <row r="1214" spans="4:5" x14ac:dyDescent="0.25">
      <c r="D1214"/>
      <c r="E1214"/>
    </row>
    <row r="1215" spans="4:5" x14ac:dyDescent="0.25">
      <c r="D1215"/>
      <c r="E1215"/>
    </row>
    <row r="1216" spans="4:5" x14ac:dyDescent="0.25">
      <c r="D1216"/>
      <c r="E1216"/>
    </row>
    <row r="1217" spans="4:5" x14ac:dyDescent="0.25">
      <c r="D1217"/>
      <c r="E1217"/>
    </row>
    <row r="1218" spans="4:5" x14ac:dyDescent="0.25">
      <c r="D1218"/>
      <c r="E1218"/>
    </row>
    <row r="1219" spans="4:5" x14ac:dyDescent="0.25">
      <c r="D1219"/>
      <c r="E1219"/>
    </row>
    <row r="1220" spans="4:5" x14ac:dyDescent="0.25">
      <c r="D1220"/>
      <c r="E1220"/>
    </row>
    <row r="1221" spans="4:5" x14ac:dyDescent="0.25">
      <c r="D1221"/>
      <c r="E1221"/>
    </row>
    <row r="1222" spans="4:5" x14ac:dyDescent="0.25">
      <c r="D1222"/>
      <c r="E1222"/>
    </row>
    <row r="1223" spans="4:5" x14ac:dyDescent="0.25">
      <c r="D1223"/>
      <c r="E1223"/>
    </row>
    <row r="1224" spans="4:5" x14ac:dyDescent="0.25">
      <c r="D1224"/>
      <c r="E1224"/>
    </row>
    <row r="1225" spans="4:5" x14ac:dyDescent="0.25">
      <c r="D1225"/>
      <c r="E1225"/>
    </row>
    <row r="1226" spans="4:5" x14ac:dyDescent="0.25">
      <c r="D1226"/>
      <c r="E1226"/>
    </row>
    <row r="1227" spans="4:5" x14ac:dyDescent="0.25">
      <c r="D1227"/>
      <c r="E1227"/>
    </row>
    <row r="1228" spans="4:5" x14ac:dyDescent="0.25">
      <c r="D1228"/>
      <c r="E1228"/>
    </row>
    <row r="1229" spans="4:5" x14ac:dyDescent="0.25">
      <c r="D1229"/>
      <c r="E1229"/>
    </row>
    <row r="1230" spans="4:5" x14ac:dyDescent="0.25">
      <c r="D1230"/>
      <c r="E1230"/>
    </row>
    <row r="1231" spans="4:5" x14ac:dyDescent="0.25">
      <c r="D1231"/>
      <c r="E1231"/>
    </row>
    <row r="1232" spans="4:5" x14ac:dyDescent="0.25">
      <c r="D1232"/>
      <c r="E1232"/>
    </row>
    <row r="1233" spans="4:5" x14ac:dyDescent="0.25">
      <c r="D1233"/>
      <c r="E1233"/>
    </row>
    <row r="1234" spans="4:5" x14ac:dyDescent="0.25">
      <c r="D1234"/>
      <c r="E1234"/>
    </row>
    <row r="1235" spans="4:5" x14ac:dyDescent="0.25">
      <c r="D1235"/>
      <c r="E1235"/>
    </row>
    <row r="1236" spans="4:5" x14ac:dyDescent="0.25">
      <c r="D1236"/>
      <c r="E1236"/>
    </row>
    <row r="1237" spans="4:5" x14ac:dyDescent="0.25">
      <c r="D1237"/>
      <c r="E1237"/>
    </row>
    <row r="1238" spans="4:5" x14ac:dyDescent="0.25">
      <c r="D1238"/>
      <c r="E1238"/>
    </row>
    <row r="1239" spans="4:5" x14ac:dyDescent="0.25">
      <c r="D1239"/>
      <c r="E1239"/>
    </row>
    <row r="1240" spans="4:5" x14ac:dyDescent="0.25">
      <c r="D1240"/>
      <c r="E1240"/>
    </row>
    <row r="1241" spans="4:5" x14ac:dyDescent="0.25">
      <c r="D1241"/>
      <c r="E1241"/>
    </row>
    <row r="1242" spans="4:5" x14ac:dyDescent="0.25">
      <c r="D1242"/>
      <c r="E1242"/>
    </row>
    <row r="1243" spans="4:5" x14ac:dyDescent="0.25">
      <c r="D1243"/>
      <c r="E1243"/>
    </row>
    <row r="1244" spans="4:5" x14ac:dyDescent="0.25">
      <c r="D1244"/>
      <c r="E1244"/>
    </row>
    <row r="1245" spans="4:5" x14ac:dyDescent="0.25">
      <c r="D1245"/>
      <c r="E1245"/>
    </row>
    <row r="1246" spans="4:5" x14ac:dyDescent="0.25">
      <c r="D1246"/>
      <c r="E1246"/>
    </row>
    <row r="1247" spans="4:5" x14ac:dyDescent="0.25">
      <c r="D1247"/>
      <c r="E1247"/>
    </row>
    <row r="1248" spans="4:5" x14ac:dyDescent="0.25">
      <c r="D1248"/>
      <c r="E1248"/>
    </row>
    <row r="1249" spans="4:5" x14ac:dyDescent="0.25">
      <c r="D1249"/>
      <c r="E1249"/>
    </row>
    <row r="1250" spans="4:5" x14ac:dyDescent="0.25">
      <c r="D1250"/>
      <c r="E1250"/>
    </row>
    <row r="1251" spans="4:5" x14ac:dyDescent="0.25">
      <c r="D1251"/>
      <c r="E1251"/>
    </row>
    <row r="1252" spans="4:5" x14ac:dyDescent="0.25">
      <c r="D1252"/>
      <c r="E1252"/>
    </row>
    <row r="1253" spans="4:5" x14ac:dyDescent="0.25">
      <c r="D1253"/>
      <c r="E1253"/>
    </row>
    <row r="1254" spans="4:5" x14ac:dyDescent="0.25">
      <c r="D1254"/>
      <c r="E1254"/>
    </row>
    <row r="1255" spans="4:5" x14ac:dyDescent="0.25">
      <c r="D1255"/>
      <c r="E1255"/>
    </row>
    <row r="1256" spans="4:5" x14ac:dyDescent="0.25">
      <c r="D1256"/>
      <c r="E1256"/>
    </row>
    <row r="1257" spans="4:5" x14ac:dyDescent="0.25">
      <c r="D1257"/>
      <c r="E1257"/>
    </row>
    <row r="1258" spans="4:5" x14ac:dyDescent="0.25">
      <c r="D1258"/>
      <c r="E1258"/>
    </row>
    <row r="1259" spans="4:5" x14ac:dyDescent="0.25">
      <c r="D1259"/>
      <c r="E1259"/>
    </row>
    <row r="1260" spans="4:5" x14ac:dyDescent="0.25">
      <c r="D1260"/>
      <c r="E1260"/>
    </row>
    <row r="1261" spans="4:5" x14ac:dyDescent="0.25">
      <c r="D1261"/>
      <c r="E1261"/>
    </row>
    <row r="1262" spans="4:5" x14ac:dyDescent="0.25">
      <c r="D1262"/>
      <c r="E1262"/>
    </row>
    <row r="1263" spans="4:5" x14ac:dyDescent="0.25">
      <c r="D1263"/>
      <c r="E1263"/>
    </row>
    <row r="1264" spans="4:5" x14ac:dyDescent="0.25">
      <c r="D1264"/>
      <c r="E1264"/>
    </row>
    <row r="1265" spans="4:5" x14ac:dyDescent="0.25">
      <c r="D1265"/>
      <c r="E1265"/>
    </row>
    <row r="1266" spans="4:5" x14ac:dyDescent="0.25">
      <c r="D1266"/>
      <c r="E1266"/>
    </row>
    <row r="1267" spans="4:5" x14ac:dyDescent="0.25">
      <c r="D1267"/>
      <c r="E1267"/>
    </row>
    <row r="1268" spans="4:5" x14ac:dyDescent="0.25">
      <c r="D1268"/>
      <c r="E1268"/>
    </row>
    <row r="1269" spans="4:5" x14ac:dyDescent="0.25">
      <c r="D1269"/>
      <c r="E1269"/>
    </row>
    <row r="1270" spans="4:5" x14ac:dyDescent="0.25">
      <c r="D1270"/>
      <c r="E1270"/>
    </row>
    <row r="1271" spans="4:5" x14ac:dyDescent="0.25">
      <c r="D1271"/>
      <c r="E1271"/>
    </row>
    <row r="1272" spans="4:5" x14ac:dyDescent="0.25">
      <c r="D1272"/>
      <c r="E1272"/>
    </row>
    <row r="1273" spans="4:5" x14ac:dyDescent="0.25">
      <c r="D1273"/>
      <c r="E1273"/>
    </row>
    <row r="1274" spans="4:5" x14ac:dyDescent="0.25">
      <c r="D1274"/>
      <c r="E1274"/>
    </row>
    <row r="1275" spans="4:5" x14ac:dyDescent="0.25">
      <c r="D1275"/>
      <c r="E1275"/>
    </row>
    <row r="1276" spans="4:5" x14ac:dyDescent="0.25">
      <c r="D1276"/>
      <c r="E1276"/>
    </row>
    <row r="1277" spans="4:5" x14ac:dyDescent="0.25">
      <c r="D1277"/>
      <c r="E1277"/>
    </row>
    <row r="1278" spans="4:5" x14ac:dyDescent="0.25">
      <c r="D1278"/>
      <c r="E1278"/>
    </row>
    <row r="1279" spans="4:5" x14ac:dyDescent="0.25">
      <c r="D1279"/>
      <c r="E1279"/>
    </row>
    <row r="1280" spans="4:5" x14ac:dyDescent="0.25">
      <c r="D1280"/>
      <c r="E1280"/>
    </row>
    <row r="1281" spans="4:5" x14ac:dyDescent="0.25">
      <c r="D1281"/>
      <c r="E1281"/>
    </row>
    <row r="1282" spans="4:5" x14ac:dyDescent="0.25">
      <c r="D1282"/>
      <c r="E1282"/>
    </row>
    <row r="1283" spans="4:5" x14ac:dyDescent="0.25">
      <c r="D1283"/>
      <c r="E1283"/>
    </row>
    <row r="1284" spans="4:5" x14ac:dyDescent="0.25">
      <c r="D1284"/>
      <c r="E1284"/>
    </row>
    <row r="1285" spans="4:5" x14ac:dyDescent="0.25">
      <c r="D1285"/>
      <c r="E1285"/>
    </row>
    <row r="1286" spans="4:5" x14ac:dyDescent="0.25">
      <c r="D1286"/>
      <c r="E1286"/>
    </row>
    <row r="1287" spans="4:5" x14ac:dyDescent="0.25">
      <c r="D1287"/>
      <c r="E1287"/>
    </row>
    <row r="1288" spans="4:5" x14ac:dyDescent="0.25">
      <c r="D1288"/>
      <c r="E1288"/>
    </row>
    <row r="1289" spans="4:5" x14ac:dyDescent="0.25">
      <c r="D1289"/>
      <c r="E1289"/>
    </row>
    <row r="1290" spans="4:5" x14ac:dyDescent="0.25">
      <c r="D1290"/>
      <c r="E1290"/>
    </row>
    <row r="1291" spans="4:5" x14ac:dyDescent="0.25">
      <c r="D1291"/>
      <c r="E1291"/>
    </row>
    <row r="1292" spans="4:5" x14ac:dyDescent="0.25">
      <c r="D1292"/>
      <c r="E1292"/>
    </row>
    <row r="1293" spans="4:5" x14ac:dyDescent="0.25">
      <c r="D1293"/>
      <c r="E1293"/>
    </row>
    <row r="1294" spans="4:5" x14ac:dyDescent="0.25">
      <c r="D1294"/>
      <c r="E1294"/>
    </row>
    <row r="1295" spans="4:5" x14ac:dyDescent="0.25">
      <c r="D1295"/>
      <c r="E1295"/>
    </row>
    <row r="1296" spans="4:5" x14ac:dyDescent="0.25">
      <c r="D1296"/>
      <c r="E1296"/>
    </row>
    <row r="1297" spans="4:5" x14ac:dyDescent="0.25">
      <c r="D1297"/>
      <c r="E1297"/>
    </row>
    <row r="1298" spans="4:5" x14ac:dyDescent="0.25">
      <c r="D1298"/>
      <c r="E1298"/>
    </row>
    <row r="1299" spans="4:5" x14ac:dyDescent="0.25">
      <c r="D1299"/>
      <c r="E1299"/>
    </row>
    <row r="1300" spans="4:5" x14ac:dyDescent="0.25">
      <c r="D1300"/>
      <c r="E1300"/>
    </row>
    <row r="1301" spans="4:5" x14ac:dyDescent="0.25">
      <c r="D1301"/>
      <c r="E1301"/>
    </row>
    <row r="1302" spans="4:5" x14ac:dyDescent="0.25">
      <c r="D1302"/>
      <c r="E1302"/>
    </row>
    <row r="1303" spans="4:5" x14ac:dyDescent="0.25">
      <c r="D1303"/>
      <c r="E1303"/>
    </row>
    <row r="1304" spans="4:5" x14ac:dyDescent="0.25">
      <c r="D1304"/>
      <c r="E1304"/>
    </row>
    <row r="1305" spans="4:5" x14ac:dyDescent="0.25">
      <c r="D1305"/>
      <c r="E1305"/>
    </row>
    <row r="1306" spans="4:5" x14ac:dyDescent="0.25">
      <c r="D1306"/>
      <c r="E1306"/>
    </row>
    <row r="1307" spans="4:5" x14ac:dyDescent="0.25">
      <c r="D1307"/>
      <c r="E1307"/>
    </row>
    <row r="1308" spans="4:5" x14ac:dyDescent="0.25">
      <c r="D1308"/>
      <c r="E1308"/>
    </row>
    <row r="1309" spans="4:5" x14ac:dyDescent="0.25">
      <c r="D1309"/>
      <c r="E1309"/>
    </row>
    <row r="1310" spans="4:5" x14ac:dyDescent="0.25">
      <c r="D1310"/>
      <c r="E1310"/>
    </row>
    <row r="1311" spans="4:5" x14ac:dyDescent="0.25">
      <c r="D1311"/>
      <c r="E1311"/>
    </row>
    <row r="1312" spans="4:5" x14ac:dyDescent="0.25">
      <c r="D1312"/>
      <c r="E1312"/>
    </row>
    <row r="1313" spans="4:5" x14ac:dyDescent="0.25">
      <c r="D1313"/>
      <c r="E1313"/>
    </row>
    <row r="1314" spans="4:5" x14ac:dyDescent="0.25">
      <c r="D1314"/>
      <c r="E1314"/>
    </row>
    <row r="1315" spans="4:5" x14ac:dyDescent="0.25">
      <c r="D1315"/>
      <c r="E1315"/>
    </row>
    <row r="1316" spans="4:5" x14ac:dyDescent="0.25">
      <c r="D1316"/>
      <c r="E1316"/>
    </row>
    <row r="1317" spans="4:5" x14ac:dyDescent="0.25">
      <c r="D1317"/>
      <c r="E1317"/>
    </row>
    <row r="1318" spans="4:5" x14ac:dyDescent="0.25">
      <c r="D1318"/>
      <c r="E1318"/>
    </row>
    <row r="1319" spans="4:5" x14ac:dyDescent="0.25">
      <c r="D1319"/>
      <c r="E1319"/>
    </row>
    <row r="1320" spans="4:5" x14ac:dyDescent="0.25">
      <c r="D1320"/>
      <c r="E1320"/>
    </row>
    <row r="1321" spans="4:5" x14ac:dyDescent="0.25">
      <c r="D1321"/>
      <c r="E1321"/>
    </row>
    <row r="1322" spans="4:5" x14ac:dyDescent="0.25">
      <c r="D1322"/>
      <c r="E1322"/>
    </row>
    <row r="1323" spans="4:5" x14ac:dyDescent="0.25">
      <c r="D1323"/>
      <c r="E1323"/>
    </row>
    <row r="1324" spans="4:5" x14ac:dyDescent="0.25">
      <c r="D1324"/>
      <c r="E1324"/>
    </row>
    <row r="1325" spans="4:5" x14ac:dyDescent="0.25">
      <c r="D1325"/>
      <c r="E1325"/>
    </row>
    <row r="1326" spans="4:5" x14ac:dyDescent="0.25">
      <c r="D1326"/>
      <c r="E1326"/>
    </row>
    <row r="1327" spans="4:5" x14ac:dyDescent="0.25">
      <c r="D1327"/>
      <c r="E1327"/>
    </row>
    <row r="1328" spans="4:5" x14ac:dyDescent="0.25">
      <c r="D1328"/>
      <c r="E1328"/>
    </row>
    <row r="1329" spans="4:5" x14ac:dyDescent="0.25">
      <c r="D1329"/>
      <c r="E1329"/>
    </row>
    <row r="1330" spans="4:5" x14ac:dyDescent="0.25">
      <c r="D1330"/>
      <c r="E1330"/>
    </row>
    <row r="1331" spans="4:5" x14ac:dyDescent="0.25">
      <c r="D1331"/>
      <c r="E1331"/>
    </row>
    <row r="1332" spans="4:5" x14ac:dyDescent="0.25">
      <c r="D1332"/>
      <c r="E1332"/>
    </row>
    <row r="1333" spans="4:5" x14ac:dyDescent="0.25">
      <c r="D1333"/>
      <c r="E1333"/>
    </row>
    <row r="1334" spans="4:5" x14ac:dyDescent="0.25">
      <c r="D1334"/>
      <c r="E1334"/>
    </row>
    <row r="1335" spans="4:5" x14ac:dyDescent="0.25">
      <c r="D1335"/>
      <c r="E1335"/>
    </row>
    <row r="1336" spans="4:5" x14ac:dyDescent="0.25">
      <c r="D1336"/>
      <c r="E1336"/>
    </row>
    <row r="1337" spans="4:5" x14ac:dyDescent="0.25">
      <c r="D1337"/>
      <c r="E1337"/>
    </row>
    <row r="1338" spans="4:5" x14ac:dyDescent="0.25">
      <c r="D1338"/>
      <c r="E1338"/>
    </row>
    <row r="1339" spans="4:5" x14ac:dyDescent="0.25">
      <c r="D1339"/>
      <c r="E1339"/>
    </row>
    <row r="1340" spans="4:5" x14ac:dyDescent="0.25">
      <c r="D1340"/>
      <c r="E1340"/>
    </row>
    <row r="1341" spans="4:5" x14ac:dyDescent="0.25">
      <c r="D1341"/>
      <c r="E1341"/>
    </row>
    <row r="1342" spans="4:5" x14ac:dyDescent="0.25">
      <c r="D1342"/>
      <c r="E1342"/>
    </row>
    <row r="1343" spans="4:5" x14ac:dyDescent="0.25">
      <c r="D1343"/>
      <c r="E1343"/>
    </row>
    <row r="1344" spans="4:5" x14ac:dyDescent="0.25">
      <c r="D1344"/>
      <c r="E1344"/>
    </row>
    <row r="1345" spans="4:5" x14ac:dyDescent="0.25">
      <c r="D1345"/>
      <c r="E1345"/>
    </row>
    <row r="1346" spans="4:5" x14ac:dyDescent="0.25">
      <c r="D1346"/>
      <c r="E1346"/>
    </row>
    <row r="1347" spans="4:5" x14ac:dyDescent="0.25">
      <c r="D1347"/>
      <c r="E1347"/>
    </row>
    <row r="1348" spans="4:5" x14ac:dyDescent="0.25">
      <c r="D1348"/>
      <c r="E1348"/>
    </row>
    <row r="1349" spans="4:5" x14ac:dyDescent="0.25">
      <c r="D1349"/>
      <c r="E1349"/>
    </row>
    <row r="1350" spans="4:5" x14ac:dyDescent="0.25">
      <c r="D1350"/>
      <c r="E1350"/>
    </row>
    <row r="1351" spans="4:5" x14ac:dyDescent="0.25">
      <c r="D1351"/>
      <c r="E1351"/>
    </row>
    <row r="1352" spans="4:5" x14ac:dyDescent="0.25">
      <c r="D1352"/>
      <c r="E1352"/>
    </row>
    <row r="1353" spans="4:5" x14ac:dyDescent="0.25">
      <c r="D1353"/>
      <c r="E1353"/>
    </row>
    <row r="1354" spans="4:5" x14ac:dyDescent="0.25">
      <c r="D1354"/>
      <c r="E1354"/>
    </row>
    <row r="1355" spans="4:5" x14ac:dyDescent="0.25">
      <c r="D1355"/>
      <c r="E1355"/>
    </row>
    <row r="1356" spans="4:5" x14ac:dyDescent="0.25">
      <c r="D1356"/>
      <c r="E1356"/>
    </row>
    <row r="1357" spans="4:5" x14ac:dyDescent="0.25">
      <c r="D1357"/>
      <c r="E1357"/>
    </row>
    <row r="1358" spans="4:5" x14ac:dyDescent="0.25">
      <c r="D1358"/>
      <c r="E1358"/>
    </row>
    <row r="1359" spans="4:5" x14ac:dyDescent="0.25">
      <c r="D1359"/>
      <c r="E1359"/>
    </row>
    <row r="1360" spans="4:5" x14ac:dyDescent="0.25">
      <c r="D1360"/>
      <c r="E1360"/>
    </row>
    <row r="1361" spans="4:5" x14ac:dyDescent="0.25">
      <c r="D1361"/>
      <c r="E1361"/>
    </row>
    <row r="1362" spans="4:5" x14ac:dyDescent="0.25">
      <c r="D1362"/>
      <c r="E1362"/>
    </row>
    <row r="1363" spans="4:5" x14ac:dyDescent="0.25">
      <c r="D1363"/>
      <c r="E1363"/>
    </row>
    <row r="1364" spans="4:5" x14ac:dyDescent="0.25">
      <c r="D1364"/>
      <c r="E1364"/>
    </row>
    <row r="1365" spans="4:5" x14ac:dyDescent="0.25">
      <c r="D1365"/>
      <c r="E1365"/>
    </row>
    <row r="1366" spans="4:5" x14ac:dyDescent="0.25">
      <c r="D1366"/>
      <c r="E1366"/>
    </row>
    <row r="1367" spans="4:5" x14ac:dyDescent="0.25">
      <c r="D1367"/>
      <c r="E1367"/>
    </row>
    <row r="1368" spans="4:5" x14ac:dyDescent="0.25">
      <c r="D1368"/>
      <c r="E1368"/>
    </row>
    <row r="1369" spans="4:5" x14ac:dyDescent="0.25">
      <c r="D1369"/>
      <c r="E1369"/>
    </row>
    <row r="1370" spans="4:5" x14ac:dyDescent="0.25">
      <c r="D1370"/>
      <c r="E1370"/>
    </row>
    <row r="1371" spans="4:5" x14ac:dyDescent="0.25">
      <c r="D1371"/>
      <c r="E1371"/>
    </row>
    <row r="1372" spans="4:5" x14ac:dyDescent="0.25">
      <c r="D1372"/>
      <c r="E1372"/>
    </row>
    <row r="1373" spans="4:5" x14ac:dyDescent="0.25">
      <c r="D1373"/>
      <c r="E1373"/>
    </row>
    <row r="1374" spans="4:5" x14ac:dyDescent="0.25">
      <c r="D1374"/>
      <c r="E1374"/>
    </row>
    <row r="1375" spans="4:5" x14ac:dyDescent="0.25">
      <c r="D1375"/>
      <c r="E1375"/>
    </row>
    <row r="1376" spans="4:5" x14ac:dyDescent="0.25">
      <c r="D1376"/>
      <c r="E1376"/>
    </row>
    <row r="1377" spans="4:5" x14ac:dyDescent="0.25">
      <c r="D1377"/>
      <c r="E1377"/>
    </row>
    <row r="1378" spans="4:5" x14ac:dyDescent="0.25">
      <c r="D1378"/>
      <c r="E1378"/>
    </row>
    <row r="1379" spans="4:5" x14ac:dyDescent="0.25">
      <c r="D1379"/>
      <c r="E1379"/>
    </row>
    <row r="1380" spans="4:5" x14ac:dyDescent="0.25">
      <c r="D1380"/>
      <c r="E1380"/>
    </row>
    <row r="1381" spans="4:5" x14ac:dyDescent="0.25">
      <c r="D1381"/>
      <c r="E1381"/>
    </row>
    <row r="1382" spans="4:5" x14ac:dyDescent="0.25">
      <c r="D1382"/>
      <c r="E1382"/>
    </row>
    <row r="1383" spans="4:5" x14ac:dyDescent="0.25">
      <c r="D1383"/>
      <c r="E1383"/>
    </row>
    <row r="1384" spans="4:5" x14ac:dyDescent="0.25">
      <c r="D1384"/>
      <c r="E1384"/>
    </row>
    <row r="1385" spans="4:5" x14ac:dyDescent="0.25">
      <c r="D1385"/>
      <c r="E1385"/>
    </row>
    <row r="1386" spans="4:5" x14ac:dyDescent="0.25">
      <c r="D1386"/>
      <c r="E1386"/>
    </row>
    <row r="1387" spans="4:5" x14ac:dyDescent="0.25">
      <c r="D1387"/>
      <c r="E1387"/>
    </row>
    <row r="1388" spans="4:5" x14ac:dyDescent="0.25">
      <c r="D1388"/>
      <c r="E1388"/>
    </row>
    <row r="1389" spans="4:5" x14ac:dyDescent="0.25">
      <c r="D1389"/>
      <c r="E1389"/>
    </row>
    <row r="1390" spans="4:5" x14ac:dyDescent="0.25">
      <c r="D1390"/>
      <c r="E1390"/>
    </row>
    <row r="1391" spans="4:5" x14ac:dyDescent="0.25">
      <c r="D1391"/>
      <c r="E1391"/>
    </row>
    <row r="1392" spans="4:5" x14ac:dyDescent="0.25">
      <c r="D1392"/>
      <c r="E1392"/>
    </row>
    <row r="1393" spans="4:5" x14ac:dyDescent="0.25">
      <c r="D1393"/>
      <c r="E1393"/>
    </row>
    <row r="1394" spans="4:5" x14ac:dyDescent="0.25">
      <c r="D1394"/>
      <c r="E1394"/>
    </row>
    <row r="1395" spans="4:5" x14ac:dyDescent="0.25">
      <c r="D1395"/>
      <c r="E1395"/>
    </row>
    <row r="1396" spans="4:5" x14ac:dyDescent="0.25">
      <c r="D1396"/>
      <c r="E1396"/>
    </row>
    <row r="1397" spans="4:5" x14ac:dyDescent="0.25">
      <c r="D1397"/>
      <c r="E1397"/>
    </row>
    <row r="1398" spans="4:5" x14ac:dyDescent="0.25">
      <c r="D1398"/>
      <c r="E1398"/>
    </row>
    <row r="1399" spans="4:5" x14ac:dyDescent="0.25">
      <c r="D1399"/>
      <c r="E1399"/>
    </row>
    <row r="1400" spans="4:5" x14ac:dyDescent="0.25">
      <c r="D1400"/>
      <c r="E1400"/>
    </row>
    <row r="1401" spans="4:5" x14ac:dyDescent="0.25">
      <c r="D1401"/>
      <c r="E1401"/>
    </row>
    <row r="1402" spans="4:5" x14ac:dyDescent="0.25">
      <c r="D1402"/>
      <c r="E1402"/>
    </row>
    <row r="1403" spans="4:5" x14ac:dyDescent="0.25">
      <c r="D1403"/>
      <c r="E1403"/>
    </row>
    <row r="1404" spans="4:5" x14ac:dyDescent="0.25">
      <c r="D1404"/>
      <c r="E1404"/>
    </row>
    <row r="1405" spans="4:5" x14ac:dyDescent="0.25">
      <c r="D1405"/>
      <c r="E1405"/>
    </row>
    <row r="1406" spans="4:5" x14ac:dyDescent="0.25">
      <c r="D1406"/>
      <c r="E1406"/>
    </row>
    <row r="1407" spans="4:5" x14ac:dyDescent="0.25">
      <c r="D1407"/>
      <c r="E1407"/>
    </row>
    <row r="1408" spans="4:5" x14ac:dyDescent="0.25">
      <c r="D1408"/>
      <c r="E1408"/>
    </row>
    <row r="1409" spans="4:5" x14ac:dyDescent="0.25">
      <c r="D1409"/>
      <c r="E1409"/>
    </row>
    <row r="1410" spans="4:5" x14ac:dyDescent="0.25">
      <c r="D1410"/>
      <c r="E1410"/>
    </row>
    <row r="1411" spans="4:5" x14ac:dyDescent="0.25">
      <c r="D1411"/>
      <c r="E1411"/>
    </row>
    <row r="1412" spans="4:5" x14ac:dyDescent="0.25">
      <c r="D1412"/>
      <c r="E1412"/>
    </row>
    <row r="1413" spans="4:5" x14ac:dyDescent="0.25">
      <c r="D1413"/>
      <c r="E1413"/>
    </row>
    <row r="1414" spans="4:5" x14ac:dyDescent="0.25">
      <c r="D1414"/>
      <c r="E1414"/>
    </row>
    <row r="1415" spans="4:5" x14ac:dyDescent="0.25">
      <c r="D1415"/>
      <c r="E1415"/>
    </row>
    <row r="1416" spans="4:5" x14ac:dyDescent="0.25">
      <c r="D1416"/>
      <c r="E1416"/>
    </row>
    <row r="1417" spans="4:5" x14ac:dyDescent="0.25">
      <c r="D1417"/>
      <c r="E1417"/>
    </row>
    <row r="1418" spans="4:5" x14ac:dyDescent="0.25">
      <c r="D1418"/>
      <c r="E1418"/>
    </row>
    <row r="1419" spans="4:5" x14ac:dyDescent="0.25">
      <c r="D1419"/>
      <c r="E1419"/>
    </row>
    <row r="1420" spans="4:5" x14ac:dyDescent="0.25">
      <c r="D1420"/>
      <c r="E1420"/>
    </row>
    <row r="1421" spans="4:5" x14ac:dyDescent="0.25">
      <c r="D1421"/>
      <c r="E1421"/>
    </row>
    <row r="1422" spans="4:5" x14ac:dyDescent="0.25">
      <c r="D1422"/>
      <c r="E1422"/>
    </row>
    <row r="1423" spans="4:5" x14ac:dyDescent="0.25">
      <c r="D1423"/>
      <c r="E1423"/>
    </row>
    <row r="1424" spans="4:5" x14ac:dyDescent="0.25">
      <c r="D1424"/>
      <c r="E1424"/>
    </row>
    <row r="1425" spans="4:5" x14ac:dyDescent="0.25">
      <c r="D1425"/>
      <c r="E1425"/>
    </row>
    <row r="1426" spans="4:5" x14ac:dyDescent="0.25">
      <c r="D1426"/>
      <c r="E1426"/>
    </row>
    <row r="1427" spans="4:5" x14ac:dyDescent="0.25">
      <c r="D1427"/>
      <c r="E1427"/>
    </row>
    <row r="1428" spans="4:5" x14ac:dyDescent="0.25">
      <c r="D1428"/>
      <c r="E1428"/>
    </row>
    <row r="1429" spans="4:5" x14ac:dyDescent="0.25">
      <c r="D1429"/>
      <c r="E1429"/>
    </row>
    <row r="1430" spans="4:5" x14ac:dyDescent="0.25">
      <c r="D1430"/>
      <c r="E1430"/>
    </row>
    <row r="1431" spans="4:5" x14ac:dyDescent="0.25">
      <c r="D1431"/>
      <c r="E1431"/>
    </row>
    <row r="1432" spans="4:5" x14ac:dyDescent="0.25">
      <c r="D1432"/>
      <c r="E1432"/>
    </row>
    <row r="1433" spans="4:5" x14ac:dyDescent="0.25">
      <c r="D1433"/>
      <c r="E1433"/>
    </row>
    <row r="1434" spans="4:5" x14ac:dyDescent="0.25">
      <c r="D1434"/>
      <c r="E1434"/>
    </row>
    <row r="1435" spans="4:5" x14ac:dyDescent="0.25">
      <c r="D1435"/>
      <c r="E1435"/>
    </row>
    <row r="1436" spans="4:5" x14ac:dyDescent="0.25">
      <c r="D1436"/>
      <c r="E1436"/>
    </row>
    <row r="1437" spans="4:5" x14ac:dyDescent="0.25">
      <c r="D1437"/>
      <c r="E1437"/>
    </row>
    <row r="1438" spans="4:5" x14ac:dyDescent="0.25">
      <c r="D1438"/>
      <c r="E1438"/>
    </row>
    <row r="1439" spans="4:5" x14ac:dyDescent="0.25">
      <c r="D1439"/>
      <c r="E1439"/>
    </row>
    <row r="1440" spans="4:5" x14ac:dyDescent="0.25">
      <c r="D1440"/>
      <c r="E1440"/>
    </row>
    <row r="1441" spans="4:5" x14ac:dyDescent="0.25">
      <c r="D1441"/>
      <c r="E1441"/>
    </row>
    <row r="1442" spans="4:5" x14ac:dyDescent="0.25">
      <c r="D1442"/>
      <c r="E1442"/>
    </row>
    <row r="1443" spans="4:5" x14ac:dyDescent="0.25">
      <c r="D1443"/>
      <c r="E1443"/>
    </row>
    <row r="1444" spans="4:5" x14ac:dyDescent="0.25">
      <c r="D1444"/>
      <c r="E1444"/>
    </row>
    <row r="1445" spans="4:5" x14ac:dyDescent="0.25">
      <c r="D1445"/>
      <c r="E1445"/>
    </row>
    <row r="1446" spans="4:5" x14ac:dyDescent="0.25">
      <c r="D1446"/>
      <c r="E1446"/>
    </row>
    <row r="1447" spans="4:5" x14ac:dyDescent="0.25">
      <c r="D1447"/>
      <c r="E1447"/>
    </row>
    <row r="1448" spans="4:5" x14ac:dyDescent="0.25">
      <c r="D1448"/>
      <c r="E1448"/>
    </row>
    <row r="1449" spans="4:5" x14ac:dyDescent="0.25">
      <c r="D1449"/>
      <c r="E1449"/>
    </row>
    <row r="1450" spans="4:5" x14ac:dyDescent="0.25">
      <c r="D1450"/>
      <c r="E1450"/>
    </row>
    <row r="1451" spans="4:5" x14ac:dyDescent="0.25">
      <c r="D1451"/>
      <c r="E1451"/>
    </row>
    <row r="1452" spans="4:5" x14ac:dyDescent="0.25">
      <c r="D1452"/>
      <c r="E1452"/>
    </row>
    <row r="1453" spans="4:5" x14ac:dyDescent="0.25">
      <c r="D1453"/>
      <c r="E1453"/>
    </row>
    <row r="1454" spans="4:5" x14ac:dyDescent="0.25">
      <c r="D1454"/>
      <c r="E1454"/>
    </row>
    <row r="1455" spans="4:5" x14ac:dyDescent="0.25">
      <c r="D1455"/>
      <c r="E1455"/>
    </row>
    <row r="1456" spans="4:5" x14ac:dyDescent="0.25">
      <c r="D1456"/>
      <c r="E1456"/>
    </row>
    <row r="1457" spans="4:5" x14ac:dyDescent="0.25">
      <c r="D1457"/>
      <c r="E1457"/>
    </row>
    <row r="1458" spans="4:5" x14ac:dyDescent="0.25">
      <c r="D1458"/>
      <c r="E1458"/>
    </row>
    <row r="1459" spans="4:5" x14ac:dyDescent="0.25">
      <c r="D1459"/>
      <c r="E1459"/>
    </row>
    <row r="1460" spans="4:5" x14ac:dyDescent="0.25">
      <c r="D1460"/>
      <c r="E1460"/>
    </row>
    <row r="1461" spans="4:5" x14ac:dyDescent="0.25">
      <c r="D1461"/>
      <c r="E1461"/>
    </row>
    <row r="1462" spans="4:5" x14ac:dyDescent="0.25">
      <c r="D1462"/>
      <c r="E1462"/>
    </row>
    <row r="1463" spans="4:5" x14ac:dyDescent="0.25">
      <c r="D1463"/>
      <c r="E1463"/>
    </row>
    <row r="1464" spans="4:5" x14ac:dyDescent="0.25">
      <c r="D1464"/>
      <c r="E1464"/>
    </row>
    <row r="1465" spans="4:5" x14ac:dyDescent="0.25">
      <c r="D1465"/>
      <c r="E1465"/>
    </row>
    <row r="1466" spans="4:5" x14ac:dyDescent="0.25">
      <c r="D1466"/>
      <c r="E1466"/>
    </row>
    <row r="1467" spans="4:5" x14ac:dyDescent="0.25">
      <c r="D1467"/>
      <c r="E1467"/>
    </row>
    <row r="1468" spans="4:5" x14ac:dyDescent="0.25">
      <c r="D1468"/>
      <c r="E1468"/>
    </row>
    <row r="1469" spans="4:5" x14ac:dyDescent="0.25">
      <c r="D1469"/>
      <c r="E1469"/>
    </row>
    <row r="1470" spans="4:5" x14ac:dyDescent="0.25">
      <c r="D1470"/>
      <c r="E1470"/>
    </row>
    <row r="1471" spans="4:5" x14ac:dyDescent="0.25">
      <c r="D1471"/>
      <c r="E1471"/>
    </row>
    <row r="1472" spans="4:5" x14ac:dyDescent="0.25">
      <c r="D1472"/>
      <c r="E1472"/>
    </row>
    <row r="1473" spans="4:5" x14ac:dyDescent="0.25">
      <c r="D1473"/>
      <c r="E1473"/>
    </row>
    <row r="1474" spans="4:5" x14ac:dyDescent="0.25">
      <c r="D1474"/>
      <c r="E1474"/>
    </row>
    <row r="1475" spans="4:5" x14ac:dyDescent="0.25">
      <c r="D1475"/>
      <c r="E1475"/>
    </row>
    <row r="1476" spans="4:5" x14ac:dyDescent="0.25">
      <c r="D1476"/>
      <c r="E1476"/>
    </row>
    <row r="1477" spans="4:5" x14ac:dyDescent="0.25">
      <c r="D1477"/>
      <c r="E1477"/>
    </row>
    <row r="1478" spans="4:5" x14ac:dyDescent="0.25">
      <c r="D1478"/>
      <c r="E1478"/>
    </row>
    <row r="1479" spans="4:5" x14ac:dyDescent="0.25">
      <c r="D1479"/>
      <c r="E1479"/>
    </row>
    <row r="1480" spans="4:5" x14ac:dyDescent="0.25">
      <c r="D1480"/>
      <c r="E1480"/>
    </row>
    <row r="1481" spans="4:5" x14ac:dyDescent="0.25">
      <c r="D1481"/>
      <c r="E1481"/>
    </row>
    <row r="1482" spans="4:5" x14ac:dyDescent="0.25">
      <c r="D1482"/>
      <c r="E1482"/>
    </row>
    <row r="1483" spans="4:5" x14ac:dyDescent="0.25">
      <c r="D1483"/>
      <c r="E1483"/>
    </row>
    <row r="1484" spans="4:5" x14ac:dyDescent="0.25">
      <c r="D1484"/>
      <c r="E1484"/>
    </row>
    <row r="1485" spans="4:5" x14ac:dyDescent="0.25">
      <c r="D1485"/>
      <c r="E1485"/>
    </row>
    <row r="1486" spans="4:5" x14ac:dyDescent="0.25">
      <c r="D1486"/>
      <c r="E1486"/>
    </row>
    <row r="1487" spans="4:5" x14ac:dyDescent="0.25">
      <c r="D1487"/>
      <c r="E1487"/>
    </row>
    <row r="1488" spans="4:5" x14ac:dyDescent="0.25">
      <c r="D1488"/>
      <c r="E1488"/>
    </row>
    <row r="1489" spans="4:5" x14ac:dyDescent="0.25">
      <c r="D1489"/>
      <c r="E1489"/>
    </row>
    <row r="1490" spans="4:5" x14ac:dyDescent="0.25">
      <c r="D1490"/>
      <c r="E1490"/>
    </row>
    <row r="1491" spans="4:5" x14ac:dyDescent="0.25">
      <c r="D1491"/>
      <c r="E1491"/>
    </row>
    <row r="1492" spans="4:5" x14ac:dyDescent="0.25">
      <c r="D1492"/>
      <c r="E1492"/>
    </row>
    <row r="1493" spans="4:5" x14ac:dyDescent="0.25">
      <c r="D1493"/>
      <c r="E1493"/>
    </row>
    <row r="1494" spans="4:5" x14ac:dyDescent="0.25">
      <c r="D1494"/>
      <c r="E1494"/>
    </row>
    <row r="1495" spans="4:5" x14ac:dyDescent="0.25">
      <c r="D1495"/>
      <c r="E1495"/>
    </row>
    <row r="1496" spans="4:5" x14ac:dyDescent="0.25">
      <c r="D1496"/>
      <c r="E1496"/>
    </row>
    <row r="1497" spans="4:5" x14ac:dyDescent="0.25">
      <c r="D1497"/>
      <c r="E1497"/>
    </row>
    <row r="1498" spans="4:5" x14ac:dyDescent="0.25">
      <c r="D1498"/>
      <c r="E1498"/>
    </row>
    <row r="1499" spans="4:5" x14ac:dyDescent="0.25">
      <c r="D1499"/>
      <c r="E1499"/>
    </row>
    <row r="1500" spans="4:5" x14ac:dyDescent="0.25">
      <c r="D1500"/>
      <c r="E1500"/>
    </row>
    <row r="1501" spans="4:5" x14ac:dyDescent="0.25">
      <c r="D1501"/>
      <c r="E1501"/>
    </row>
    <row r="1502" spans="4:5" x14ac:dyDescent="0.25">
      <c r="D1502"/>
      <c r="E1502"/>
    </row>
    <row r="1503" spans="4:5" x14ac:dyDescent="0.25">
      <c r="D1503"/>
      <c r="E1503"/>
    </row>
    <row r="1504" spans="4:5" x14ac:dyDescent="0.25">
      <c r="D1504"/>
      <c r="E1504"/>
    </row>
    <row r="1505" spans="4:5" x14ac:dyDescent="0.25">
      <c r="D1505"/>
      <c r="E1505"/>
    </row>
    <row r="1506" spans="4:5" x14ac:dyDescent="0.25">
      <c r="D1506"/>
      <c r="E1506"/>
    </row>
    <row r="1507" spans="4:5" x14ac:dyDescent="0.25">
      <c r="D1507"/>
      <c r="E1507"/>
    </row>
    <row r="1508" spans="4:5" x14ac:dyDescent="0.25">
      <c r="D1508"/>
      <c r="E1508"/>
    </row>
    <row r="1509" spans="4:5" x14ac:dyDescent="0.25">
      <c r="D1509"/>
      <c r="E1509"/>
    </row>
    <row r="1510" spans="4:5" x14ac:dyDescent="0.25">
      <c r="D1510"/>
      <c r="E1510"/>
    </row>
    <row r="1511" spans="4:5" x14ac:dyDescent="0.25">
      <c r="D1511"/>
      <c r="E1511"/>
    </row>
    <row r="1512" spans="4:5" x14ac:dyDescent="0.25">
      <c r="D1512"/>
      <c r="E1512"/>
    </row>
    <row r="1513" spans="4:5" x14ac:dyDescent="0.25">
      <c r="D1513"/>
      <c r="E1513"/>
    </row>
    <row r="1514" spans="4:5" x14ac:dyDescent="0.25">
      <c r="D1514"/>
      <c r="E1514"/>
    </row>
    <row r="1515" spans="4:5" x14ac:dyDescent="0.25">
      <c r="D1515"/>
      <c r="E1515"/>
    </row>
    <row r="1516" spans="4:5" x14ac:dyDescent="0.25">
      <c r="D1516"/>
      <c r="E1516"/>
    </row>
    <row r="1517" spans="4:5" x14ac:dyDescent="0.25">
      <c r="D1517"/>
      <c r="E1517"/>
    </row>
    <row r="1518" spans="4:5" x14ac:dyDescent="0.25">
      <c r="D1518"/>
      <c r="E1518"/>
    </row>
    <row r="1519" spans="4:5" x14ac:dyDescent="0.25">
      <c r="D1519"/>
      <c r="E1519"/>
    </row>
    <row r="1520" spans="4:5" x14ac:dyDescent="0.25">
      <c r="D1520"/>
      <c r="E1520"/>
    </row>
    <row r="1521" spans="4:5" x14ac:dyDescent="0.25">
      <c r="D1521"/>
      <c r="E1521"/>
    </row>
    <row r="1522" spans="4:5" x14ac:dyDescent="0.25">
      <c r="D1522"/>
      <c r="E1522"/>
    </row>
    <row r="1523" spans="4:5" x14ac:dyDescent="0.25">
      <c r="D1523"/>
      <c r="E1523"/>
    </row>
    <row r="1524" spans="4:5" x14ac:dyDescent="0.25">
      <c r="D1524"/>
      <c r="E1524"/>
    </row>
    <row r="1525" spans="4:5" x14ac:dyDescent="0.25">
      <c r="D1525"/>
      <c r="E1525"/>
    </row>
    <row r="1526" spans="4:5" x14ac:dyDescent="0.25">
      <c r="D1526"/>
      <c r="E1526"/>
    </row>
    <row r="1527" spans="4:5" x14ac:dyDescent="0.25">
      <c r="D1527"/>
      <c r="E1527"/>
    </row>
    <row r="1528" spans="4:5" x14ac:dyDescent="0.25">
      <c r="D1528"/>
      <c r="E1528"/>
    </row>
    <row r="1529" spans="4:5" x14ac:dyDescent="0.25">
      <c r="D1529"/>
      <c r="E1529"/>
    </row>
    <row r="1530" spans="4:5" x14ac:dyDescent="0.25">
      <c r="D1530"/>
      <c r="E1530"/>
    </row>
    <row r="1531" spans="4:5" x14ac:dyDescent="0.25">
      <c r="D1531"/>
      <c r="E1531"/>
    </row>
    <row r="1532" spans="4:5" x14ac:dyDescent="0.25">
      <c r="D1532"/>
      <c r="E1532"/>
    </row>
    <row r="1533" spans="4:5" x14ac:dyDescent="0.25">
      <c r="D1533"/>
      <c r="E1533"/>
    </row>
    <row r="1534" spans="4:5" x14ac:dyDescent="0.25">
      <c r="D1534"/>
      <c r="E1534"/>
    </row>
    <row r="1535" spans="4:5" x14ac:dyDescent="0.25">
      <c r="D1535"/>
      <c r="E1535"/>
    </row>
    <row r="1536" spans="4:5" x14ac:dyDescent="0.25">
      <c r="D1536"/>
      <c r="E1536"/>
    </row>
    <row r="1537" spans="4:5" x14ac:dyDescent="0.25">
      <c r="D1537"/>
      <c r="E1537"/>
    </row>
    <row r="1538" spans="4:5" x14ac:dyDescent="0.25">
      <c r="D1538"/>
      <c r="E1538"/>
    </row>
    <row r="1539" spans="4:5" x14ac:dyDescent="0.25">
      <c r="D1539"/>
      <c r="E1539"/>
    </row>
    <row r="1540" spans="4:5" x14ac:dyDescent="0.25">
      <c r="D1540"/>
      <c r="E1540"/>
    </row>
    <row r="1541" spans="4:5" x14ac:dyDescent="0.25">
      <c r="D1541"/>
      <c r="E1541"/>
    </row>
    <row r="1542" spans="4:5" x14ac:dyDescent="0.25">
      <c r="D1542"/>
      <c r="E1542"/>
    </row>
    <row r="1543" spans="4:5" x14ac:dyDescent="0.25">
      <c r="D1543"/>
      <c r="E1543"/>
    </row>
    <row r="1544" spans="4:5" x14ac:dyDescent="0.25">
      <c r="D1544"/>
      <c r="E1544"/>
    </row>
    <row r="1545" spans="4:5" x14ac:dyDescent="0.25">
      <c r="D1545"/>
      <c r="E1545"/>
    </row>
    <row r="1546" spans="4:5" x14ac:dyDescent="0.25">
      <c r="D1546"/>
      <c r="E1546"/>
    </row>
    <row r="1547" spans="4:5" x14ac:dyDescent="0.25">
      <c r="D1547"/>
      <c r="E1547"/>
    </row>
    <row r="1548" spans="4:5" x14ac:dyDescent="0.25">
      <c r="D1548"/>
      <c r="E1548"/>
    </row>
    <row r="1549" spans="4:5" x14ac:dyDescent="0.25">
      <c r="D1549"/>
      <c r="E1549"/>
    </row>
    <row r="1550" spans="4:5" x14ac:dyDescent="0.25">
      <c r="D1550"/>
      <c r="E1550"/>
    </row>
    <row r="1551" spans="4:5" x14ac:dyDescent="0.25">
      <c r="D1551"/>
      <c r="E1551"/>
    </row>
    <row r="1552" spans="4:5" x14ac:dyDescent="0.25">
      <c r="D1552"/>
      <c r="E1552"/>
    </row>
    <row r="1553" spans="4:5" x14ac:dyDescent="0.25">
      <c r="D1553"/>
      <c r="E1553"/>
    </row>
    <row r="1554" spans="4:5" x14ac:dyDescent="0.25">
      <c r="D1554"/>
      <c r="E1554"/>
    </row>
    <row r="1555" spans="4:5" x14ac:dyDescent="0.25">
      <c r="D1555"/>
      <c r="E1555"/>
    </row>
    <row r="1556" spans="4:5" x14ac:dyDescent="0.25">
      <c r="D1556"/>
      <c r="E1556"/>
    </row>
    <row r="1557" spans="4:5" x14ac:dyDescent="0.25">
      <c r="D1557"/>
      <c r="E1557"/>
    </row>
    <row r="1558" spans="4:5" x14ac:dyDescent="0.25">
      <c r="D1558"/>
      <c r="E1558"/>
    </row>
    <row r="1559" spans="4:5" x14ac:dyDescent="0.25">
      <c r="D1559"/>
      <c r="E1559"/>
    </row>
    <row r="1560" spans="4:5" x14ac:dyDescent="0.25">
      <c r="D1560"/>
      <c r="E1560"/>
    </row>
    <row r="1561" spans="4:5" x14ac:dyDescent="0.25">
      <c r="D1561"/>
      <c r="E1561"/>
    </row>
    <row r="1562" spans="4:5" x14ac:dyDescent="0.25">
      <c r="D1562"/>
      <c r="E1562"/>
    </row>
    <row r="1563" spans="4:5" x14ac:dyDescent="0.25">
      <c r="D1563"/>
      <c r="E1563"/>
    </row>
    <row r="1564" spans="4:5" x14ac:dyDescent="0.25">
      <c r="D1564"/>
      <c r="E1564"/>
    </row>
    <row r="1565" spans="4:5" x14ac:dyDescent="0.25">
      <c r="D1565"/>
      <c r="E1565"/>
    </row>
    <row r="1566" spans="4:5" x14ac:dyDescent="0.25">
      <c r="D1566"/>
      <c r="E1566"/>
    </row>
    <row r="1567" spans="4:5" x14ac:dyDescent="0.25">
      <c r="D1567"/>
      <c r="E1567"/>
    </row>
    <row r="1568" spans="4:5" x14ac:dyDescent="0.25">
      <c r="D1568"/>
      <c r="E1568"/>
    </row>
    <row r="1569" spans="4:5" x14ac:dyDescent="0.25">
      <c r="D1569"/>
      <c r="E1569"/>
    </row>
    <row r="1570" spans="4:5" x14ac:dyDescent="0.25">
      <c r="D1570"/>
      <c r="E1570"/>
    </row>
    <row r="1571" spans="4:5" x14ac:dyDescent="0.25">
      <c r="D1571"/>
      <c r="E1571"/>
    </row>
    <row r="1572" spans="4:5" x14ac:dyDescent="0.25">
      <c r="D1572"/>
      <c r="E1572"/>
    </row>
    <row r="1573" spans="4:5" x14ac:dyDescent="0.25">
      <c r="D1573"/>
      <c r="E1573"/>
    </row>
    <row r="1574" spans="4:5" x14ac:dyDescent="0.25">
      <c r="D1574"/>
      <c r="E1574"/>
    </row>
    <row r="1575" spans="4:5" x14ac:dyDescent="0.25">
      <c r="D1575"/>
      <c r="E1575"/>
    </row>
    <row r="1576" spans="4:5" x14ac:dyDescent="0.25">
      <c r="D1576"/>
      <c r="E1576"/>
    </row>
    <row r="1577" spans="4:5" x14ac:dyDescent="0.25">
      <c r="D1577"/>
      <c r="E1577"/>
    </row>
    <row r="1578" spans="4:5" x14ac:dyDescent="0.25">
      <c r="D1578"/>
      <c r="E1578"/>
    </row>
    <row r="1579" spans="4:5" x14ac:dyDescent="0.25">
      <c r="D1579"/>
      <c r="E1579"/>
    </row>
    <row r="1580" spans="4:5" x14ac:dyDescent="0.25">
      <c r="D1580"/>
      <c r="E1580"/>
    </row>
    <row r="1581" spans="4:5" x14ac:dyDescent="0.25">
      <c r="D1581"/>
      <c r="E1581"/>
    </row>
    <row r="1582" spans="4:5" x14ac:dyDescent="0.25">
      <c r="D1582"/>
      <c r="E1582"/>
    </row>
    <row r="1583" spans="4:5" x14ac:dyDescent="0.25">
      <c r="D1583"/>
      <c r="E1583"/>
    </row>
    <row r="1584" spans="4:5" x14ac:dyDescent="0.25">
      <c r="D1584"/>
      <c r="E1584"/>
    </row>
    <row r="1585" spans="4:5" x14ac:dyDescent="0.25">
      <c r="D1585"/>
      <c r="E1585"/>
    </row>
    <row r="1586" spans="4:5" x14ac:dyDescent="0.25">
      <c r="D1586"/>
      <c r="E1586"/>
    </row>
    <row r="1587" spans="4:5" x14ac:dyDescent="0.25">
      <c r="D1587"/>
      <c r="E1587"/>
    </row>
    <row r="1588" spans="4:5" x14ac:dyDescent="0.25">
      <c r="D1588"/>
      <c r="E1588"/>
    </row>
    <row r="1589" spans="4:5" x14ac:dyDescent="0.25">
      <c r="D1589"/>
      <c r="E1589"/>
    </row>
    <row r="1590" spans="4:5" x14ac:dyDescent="0.25">
      <c r="D1590"/>
      <c r="E1590"/>
    </row>
    <row r="1591" spans="4:5" x14ac:dyDescent="0.25">
      <c r="D1591"/>
      <c r="E1591"/>
    </row>
    <row r="1592" spans="4:5" x14ac:dyDescent="0.25">
      <c r="D1592"/>
      <c r="E1592"/>
    </row>
    <row r="1593" spans="4:5" x14ac:dyDescent="0.25">
      <c r="D1593"/>
      <c r="E1593"/>
    </row>
    <row r="1594" spans="4:5" x14ac:dyDescent="0.25">
      <c r="D1594"/>
      <c r="E1594"/>
    </row>
    <row r="1595" spans="4:5" x14ac:dyDescent="0.25">
      <c r="D1595"/>
      <c r="E1595"/>
    </row>
    <row r="1596" spans="4:5" x14ac:dyDescent="0.25">
      <c r="D1596"/>
      <c r="E1596"/>
    </row>
    <row r="1597" spans="4:5" x14ac:dyDescent="0.25">
      <c r="D1597"/>
      <c r="E1597"/>
    </row>
    <row r="1598" spans="4:5" x14ac:dyDescent="0.25">
      <c r="D1598"/>
      <c r="E1598"/>
    </row>
    <row r="1599" spans="4:5" x14ac:dyDescent="0.25">
      <c r="D1599"/>
      <c r="E1599"/>
    </row>
    <row r="1600" spans="4:5" x14ac:dyDescent="0.25">
      <c r="D1600"/>
      <c r="E1600"/>
    </row>
    <row r="1601" spans="4:5" x14ac:dyDescent="0.25">
      <c r="D1601"/>
      <c r="E1601"/>
    </row>
    <row r="1602" spans="4:5" x14ac:dyDescent="0.25">
      <c r="D1602"/>
      <c r="E1602"/>
    </row>
    <row r="1603" spans="4:5" x14ac:dyDescent="0.25">
      <c r="D1603"/>
      <c r="E1603"/>
    </row>
    <row r="1604" spans="4:5" x14ac:dyDescent="0.25">
      <c r="D1604"/>
      <c r="E1604"/>
    </row>
    <row r="1605" spans="4:5" x14ac:dyDescent="0.25">
      <c r="D1605"/>
      <c r="E1605"/>
    </row>
    <row r="1606" spans="4:5" x14ac:dyDescent="0.25">
      <c r="D1606"/>
      <c r="E1606"/>
    </row>
    <row r="1607" spans="4:5" x14ac:dyDescent="0.25">
      <c r="D1607"/>
      <c r="E1607"/>
    </row>
    <row r="1608" spans="4:5" x14ac:dyDescent="0.25">
      <c r="D1608"/>
      <c r="E1608"/>
    </row>
    <row r="1609" spans="4:5" x14ac:dyDescent="0.25">
      <c r="D1609"/>
      <c r="E1609"/>
    </row>
    <row r="1610" spans="4:5" x14ac:dyDescent="0.25">
      <c r="D1610"/>
      <c r="E1610"/>
    </row>
    <row r="1611" spans="4:5" x14ac:dyDescent="0.25">
      <c r="D1611"/>
      <c r="E1611"/>
    </row>
    <row r="1612" spans="4:5" x14ac:dyDescent="0.25">
      <c r="D1612"/>
      <c r="E1612"/>
    </row>
    <row r="1613" spans="4:5" x14ac:dyDescent="0.25">
      <c r="D1613"/>
      <c r="E1613"/>
    </row>
    <row r="1614" spans="4:5" x14ac:dyDescent="0.25">
      <c r="D1614"/>
      <c r="E1614"/>
    </row>
    <row r="1615" spans="4:5" x14ac:dyDescent="0.25">
      <c r="D1615"/>
      <c r="E1615"/>
    </row>
    <row r="1616" spans="4:5" x14ac:dyDescent="0.25">
      <c r="D1616"/>
      <c r="E1616"/>
    </row>
    <row r="1617" spans="4:5" x14ac:dyDescent="0.25">
      <c r="D1617"/>
      <c r="E1617"/>
    </row>
    <row r="1618" spans="4:5" x14ac:dyDescent="0.25">
      <c r="D1618"/>
      <c r="E1618"/>
    </row>
    <row r="1619" spans="4:5" x14ac:dyDescent="0.25">
      <c r="D1619"/>
      <c r="E1619"/>
    </row>
    <row r="1620" spans="4:5" x14ac:dyDescent="0.25">
      <c r="D1620"/>
      <c r="E1620"/>
    </row>
    <row r="1621" spans="4:5" x14ac:dyDescent="0.25">
      <c r="D1621"/>
      <c r="E1621"/>
    </row>
    <row r="1622" spans="4:5" x14ac:dyDescent="0.25">
      <c r="D1622"/>
      <c r="E1622"/>
    </row>
    <row r="1623" spans="4:5" x14ac:dyDescent="0.25">
      <c r="D1623"/>
      <c r="E1623"/>
    </row>
    <row r="1624" spans="4:5" x14ac:dyDescent="0.25">
      <c r="D1624"/>
      <c r="E1624"/>
    </row>
    <row r="1625" spans="4:5" x14ac:dyDescent="0.25">
      <c r="D1625"/>
      <c r="E1625"/>
    </row>
    <row r="1626" spans="4:5" x14ac:dyDescent="0.25">
      <c r="D1626"/>
      <c r="E1626"/>
    </row>
    <row r="1627" spans="4:5" x14ac:dyDescent="0.25">
      <c r="D1627"/>
      <c r="E1627"/>
    </row>
    <row r="1628" spans="4:5" x14ac:dyDescent="0.25">
      <c r="D1628"/>
      <c r="E1628"/>
    </row>
    <row r="1629" spans="4:5" x14ac:dyDescent="0.25">
      <c r="D1629"/>
      <c r="E1629"/>
    </row>
    <row r="1630" spans="4:5" x14ac:dyDescent="0.25">
      <c r="D1630"/>
      <c r="E1630"/>
    </row>
    <row r="1631" spans="4:5" x14ac:dyDescent="0.25">
      <c r="D1631"/>
      <c r="E1631"/>
    </row>
    <row r="1632" spans="4:5" x14ac:dyDescent="0.25">
      <c r="D1632"/>
      <c r="E1632"/>
    </row>
    <row r="1633" spans="4:5" x14ac:dyDescent="0.25">
      <c r="D1633"/>
      <c r="E1633"/>
    </row>
    <row r="1634" spans="4:5" x14ac:dyDescent="0.25">
      <c r="D1634"/>
      <c r="E1634"/>
    </row>
    <row r="1635" spans="4:5" x14ac:dyDescent="0.25">
      <c r="D1635"/>
      <c r="E1635"/>
    </row>
    <row r="1636" spans="4:5" x14ac:dyDescent="0.25">
      <c r="D1636"/>
      <c r="E1636"/>
    </row>
    <row r="1637" spans="4:5" x14ac:dyDescent="0.25">
      <c r="D1637"/>
      <c r="E1637"/>
    </row>
    <row r="1638" spans="4:5" x14ac:dyDescent="0.25">
      <c r="D1638"/>
      <c r="E1638"/>
    </row>
    <row r="1639" spans="4:5" x14ac:dyDescent="0.25">
      <c r="D1639"/>
      <c r="E1639"/>
    </row>
    <row r="1640" spans="4:5" x14ac:dyDescent="0.25">
      <c r="D1640"/>
      <c r="E1640"/>
    </row>
    <row r="1641" spans="4:5" x14ac:dyDescent="0.25">
      <c r="D1641"/>
      <c r="E1641"/>
    </row>
    <row r="1642" spans="4:5" x14ac:dyDescent="0.25">
      <c r="D1642"/>
      <c r="E1642"/>
    </row>
    <row r="1643" spans="4:5" x14ac:dyDescent="0.25">
      <c r="D1643"/>
      <c r="E1643"/>
    </row>
    <row r="1644" spans="4:5" x14ac:dyDescent="0.25">
      <c r="D1644"/>
      <c r="E1644"/>
    </row>
    <row r="1645" spans="4:5" x14ac:dyDescent="0.25">
      <c r="D1645"/>
      <c r="E1645"/>
    </row>
    <row r="1646" spans="4:5" x14ac:dyDescent="0.25">
      <c r="D1646"/>
      <c r="E1646"/>
    </row>
    <row r="1647" spans="4:5" x14ac:dyDescent="0.25">
      <c r="D1647"/>
      <c r="E1647"/>
    </row>
    <row r="1648" spans="4:5" x14ac:dyDescent="0.25">
      <c r="D1648"/>
      <c r="E1648"/>
    </row>
    <row r="1649" spans="4:5" x14ac:dyDescent="0.25">
      <c r="D1649"/>
      <c r="E1649"/>
    </row>
    <row r="1650" spans="4:5" x14ac:dyDescent="0.25">
      <c r="D1650"/>
      <c r="E1650"/>
    </row>
    <row r="1651" spans="4:5" x14ac:dyDescent="0.25">
      <c r="D1651"/>
      <c r="E1651"/>
    </row>
    <row r="1652" spans="4:5" x14ac:dyDescent="0.25">
      <c r="D1652"/>
      <c r="E1652"/>
    </row>
    <row r="1653" spans="4:5" x14ac:dyDescent="0.25">
      <c r="D1653"/>
      <c r="E1653"/>
    </row>
    <row r="1654" spans="4:5" x14ac:dyDescent="0.25">
      <c r="D1654"/>
      <c r="E1654"/>
    </row>
    <row r="1655" spans="4:5" x14ac:dyDescent="0.25">
      <c r="D1655"/>
      <c r="E1655"/>
    </row>
    <row r="1656" spans="4:5" x14ac:dyDescent="0.25">
      <c r="D1656"/>
      <c r="E1656"/>
    </row>
    <row r="1657" spans="4:5" x14ac:dyDescent="0.25">
      <c r="D1657"/>
      <c r="E1657"/>
    </row>
    <row r="1658" spans="4:5" x14ac:dyDescent="0.25">
      <c r="D1658"/>
      <c r="E1658"/>
    </row>
    <row r="1659" spans="4:5" x14ac:dyDescent="0.25">
      <c r="D1659"/>
      <c r="E1659"/>
    </row>
    <row r="1660" spans="4:5" x14ac:dyDescent="0.25">
      <c r="D1660"/>
      <c r="E1660"/>
    </row>
    <row r="1661" spans="4:5" x14ac:dyDescent="0.25">
      <c r="D1661"/>
      <c r="E1661"/>
    </row>
    <row r="1662" spans="4:5" x14ac:dyDescent="0.25">
      <c r="D1662"/>
      <c r="E1662"/>
    </row>
    <row r="1663" spans="4:5" x14ac:dyDescent="0.25">
      <c r="D1663"/>
      <c r="E1663"/>
    </row>
    <row r="1664" spans="4:5" x14ac:dyDescent="0.25">
      <c r="D1664"/>
      <c r="E1664"/>
    </row>
    <row r="1665" spans="4:5" x14ac:dyDescent="0.25">
      <c r="D1665"/>
      <c r="E1665"/>
    </row>
    <row r="1666" spans="4:5" x14ac:dyDescent="0.25">
      <c r="D1666"/>
      <c r="E1666"/>
    </row>
    <row r="1667" spans="4:5" x14ac:dyDescent="0.25">
      <c r="D1667"/>
      <c r="E1667"/>
    </row>
    <row r="1668" spans="4:5" x14ac:dyDescent="0.25">
      <c r="D1668"/>
      <c r="E1668"/>
    </row>
    <row r="1669" spans="4:5" x14ac:dyDescent="0.25">
      <c r="D1669"/>
      <c r="E1669"/>
    </row>
    <row r="1670" spans="4:5" x14ac:dyDescent="0.25">
      <c r="D1670"/>
      <c r="E1670"/>
    </row>
    <row r="1671" spans="4:5" x14ac:dyDescent="0.25">
      <c r="D1671"/>
      <c r="E1671"/>
    </row>
    <row r="1672" spans="4:5" x14ac:dyDescent="0.25">
      <c r="D1672"/>
      <c r="E1672"/>
    </row>
    <row r="1673" spans="4:5" x14ac:dyDescent="0.25">
      <c r="D1673"/>
      <c r="E1673"/>
    </row>
    <row r="1674" spans="4:5" x14ac:dyDescent="0.25">
      <c r="D1674"/>
      <c r="E1674"/>
    </row>
    <row r="1675" spans="4:5" x14ac:dyDescent="0.25">
      <c r="D1675"/>
      <c r="E1675"/>
    </row>
    <row r="1676" spans="4:5" x14ac:dyDescent="0.25">
      <c r="D1676"/>
      <c r="E1676"/>
    </row>
    <row r="1677" spans="4:5" x14ac:dyDescent="0.25">
      <c r="D1677"/>
      <c r="E1677"/>
    </row>
    <row r="1678" spans="4:5" x14ac:dyDescent="0.25">
      <c r="D1678"/>
      <c r="E1678"/>
    </row>
    <row r="1679" spans="4:5" x14ac:dyDescent="0.25">
      <c r="D1679"/>
      <c r="E1679"/>
    </row>
    <row r="1680" spans="4:5" x14ac:dyDescent="0.25">
      <c r="D1680"/>
      <c r="E1680"/>
    </row>
    <row r="1681" spans="4:5" x14ac:dyDescent="0.25">
      <c r="D1681"/>
      <c r="E1681"/>
    </row>
    <row r="1682" spans="4:5" x14ac:dyDescent="0.25">
      <c r="D1682"/>
      <c r="E1682"/>
    </row>
    <row r="1683" spans="4:5" x14ac:dyDescent="0.25">
      <c r="D1683"/>
      <c r="E1683"/>
    </row>
    <row r="1684" spans="4:5" x14ac:dyDescent="0.25">
      <c r="D1684"/>
      <c r="E1684"/>
    </row>
    <row r="1685" spans="4:5" x14ac:dyDescent="0.25">
      <c r="D1685"/>
      <c r="E1685"/>
    </row>
    <row r="1686" spans="4:5" x14ac:dyDescent="0.25">
      <c r="D1686"/>
      <c r="E1686"/>
    </row>
    <row r="1687" spans="4:5" x14ac:dyDescent="0.25">
      <c r="D1687"/>
      <c r="E1687"/>
    </row>
    <row r="1688" spans="4:5" x14ac:dyDescent="0.25">
      <c r="D1688"/>
      <c r="E1688"/>
    </row>
    <row r="1689" spans="4:5" x14ac:dyDescent="0.25">
      <c r="D1689"/>
      <c r="E1689"/>
    </row>
    <row r="1690" spans="4:5" x14ac:dyDescent="0.25">
      <c r="D1690"/>
      <c r="E1690"/>
    </row>
    <row r="1691" spans="4:5" x14ac:dyDescent="0.25">
      <c r="D1691"/>
      <c r="E1691"/>
    </row>
    <row r="1692" spans="4:5" x14ac:dyDescent="0.25">
      <c r="D1692"/>
      <c r="E1692"/>
    </row>
    <row r="1693" spans="4:5" x14ac:dyDescent="0.25">
      <c r="D1693"/>
      <c r="E1693"/>
    </row>
    <row r="1694" spans="4:5" x14ac:dyDescent="0.25">
      <c r="D1694"/>
      <c r="E1694"/>
    </row>
    <row r="1695" spans="4:5" x14ac:dyDescent="0.25">
      <c r="D1695"/>
      <c r="E1695"/>
    </row>
    <row r="1696" spans="4:5" x14ac:dyDescent="0.25">
      <c r="D1696"/>
      <c r="E1696"/>
    </row>
    <row r="1697" spans="4:5" x14ac:dyDescent="0.25">
      <c r="D1697"/>
      <c r="E1697"/>
    </row>
    <row r="1698" spans="4:5" x14ac:dyDescent="0.25">
      <c r="D1698"/>
      <c r="E1698"/>
    </row>
    <row r="1699" spans="4:5" x14ac:dyDescent="0.25">
      <c r="D1699"/>
      <c r="E1699"/>
    </row>
    <row r="1700" spans="4:5" x14ac:dyDescent="0.25">
      <c r="D1700"/>
      <c r="E1700"/>
    </row>
    <row r="1701" spans="4:5" x14ac:dyDescent="0.25">
      <c r="D1701"/>
      <c r="E1701"/>
    </row>
    <row r="1702" spans="4:5" x14ac:dyDescent="0.25">
      <c r="D1702"/>
      <c r="E1702"/>
    </row>
    <row r="1703" spans="4:5" x14ac:dyDescent="0.25">
      <c r="D1703"/>
      <c r="E1703"/>
    </row>
    <row r="1704" spans="4:5" x14ac:dyDescent="0.25">
      <c r="D1704"/>
      <c r="E1704"/>
    </row>
    <row r="1705" spans="4:5" x14ac:dyDescent="0.25">
      <c r="D1705"/>
      <c r="E1705"/>
    </row>
    <row r="1706" spans="4:5" x14ac:dyDescent="0.25">
      <c r="D1706"/>
      <c r="E1706"/>
    </row>
    <row r="1707" spans="4:5" x14ac:dyDescent="0.25">
      <c r="D1707"/>
      <c r="E1707"/>
    </row>
    <row r="1708" spans="4:5" x14ac:dyDescent="0.25">
      <c r="D1708"/>
      <c r="E1708"/>
    </row>
    <row r="1709" spans="4:5" x14ac:dyDescent="0.25">
      <c r="D1709"/>
      <c r="E1709"/>
    </row>
    <row r="1710" spans="4:5" x14ac:dyDescent="0.25">
      <c r="D1710"/>
      <c r="E1710"/>
    </row>
    <row r="1711" spans="4:5" x14ac:dyDescent="0.25">
      <c r="D1711"/>
      <c r="E1711"/>
    </row>
    <row r="1712" spans="4:5" x14ac:dyDescent="0.25">
      <c r="D1712"/>
      <c r="E1712"/>
    </row>
    <row r="1713" spans="4:5" x14ac:dyDescent="0.25">
      <c r="D1713"/>
      <c r="E1713"/>
    </row>
    <row r="1714" spans="4:5" x14ac:dyDescent="0.25">
      <c r="D1714"/>
      <c r="E1714"/>
    </row>
    <row r="1715" spans="4:5" x14ac:dyDescent="0.25">
      <c r="D1715"/>
      <c r="E1715"/>
    </row>
    <row r="1716" spans="4:5" x14ac:dyDescent="0.25">
      <c r="D1716"/>
      <c r="E1716"/>
    </row>
    <row r="1717" spans="4:5" x14ac:dyDescent="0.25">
      <c r="D1717"/>
      <c r="E1717"/>
    </row>
    <row r="1718" spans="4:5" x14ac:dyDescent="0.25">
      <c r="D1718"/>
      <c r="E1718"/>
    </row>
    <row r="1719" spans="4:5" x14ac:dyDescent="0.25">
      <c r="D1719"/>
      <c r="E1719"/>
    </row>
    <row r="1720" spans="4:5" x14ac:dyDescent="0.25">
      <c r="D1720"/>
      <c r="E1720"/>
    </row>
    <row r="1721" spans="4:5" x14ac:dyDescent="0.25">
      <c r="D1721"/>
      <c r="E1721"/>
    </row>
    <row r="1722" spans="4:5" x14ac:dyDescent="0.25">
      <c r="D1722"/>
      <c r="E1722"/>
    </row>
    <row r="1723" spans="4:5" x14ac:dyDescent="0.25">
      <c r="D1723"/>
      <c r="E1723"/>
    </row>
    <row r="1724" spans="4:5" x14ac:dyDescent="0.25">
      <c r="D1724"/>
      <c r="E1724"/>
    </row>
    <row r="1725" spans="4:5" x14ac:dyDescent="0.25">
      <c r="D1725"/>
      <c r="E1725"/>
    </row>
    <row r="1726" spans="4:5" x14ac:dyDescent="0.25">
      <c r="D1726"/>
      <c r="E1726"/>
    </row>
    <row r="1727" spans="4:5" x14ac:dyDescent="0.25">
      <c r="D1727"/>
      <c r="E1727"/>
    </row>
    <row r="1728" spans="4:5" x14ac:dyDescent="0.25">
      <c r="D1728"/>
      <c r="E1728"/>
    </row>
    <row r="1729" spans="4:5" x14ac:dyDescent="0.25">
      <c r="D1729"/>
      <c r="E1729"/>
    </row>
    <row r="1730" spans="4:5" x14ac:dyDescent="0.25">
      <c r="D1730"/>
      <c r="E1730"/>
    </row>
    <row r="1731" spans="4:5" x14ac:dyDescent="0.25">
      <c r="D1731"/>
      <c r="E1731"/>
    </row>
    <row r="1732" spans="4:5" x14ac:dyDescent="0.25">
      <c r="D1732"/>
      <c r="E1732"/>
    </row>
    <row r="1733" spans="4:5" x14ac:dyDescent="0.25">
      <c r="D1733"/>
      <c r="E1733"/>
    </row>
    <row r="1734" spans="4:5" x14ac:dyDescent="0.25">
      <c r="D1734"/>
      <c r="E1734"/>
    </row>
    <row r="1735" spans="4:5" x14ac:dyDescent="0.25">
      <c r="D1735"/>
      <c r="E1735"/>
    </row>
    <row r="1736" spans="4:5" x14ac:dyDescent="0.25">
      <c r="D1736"/>
      <c r="E1736"/>
    </row>
    <row r="1737" spans="4:5" x14ac:dyDescent="0.25">
      <c r="D1737"/>
      <c r="E1737"/>
    </row>
    <row r="1738" spans="4:5" x14ac:dyDescent="0.25">
      <c r="D1738"/>
      <c r="E1738"/>
    </row>
    <row r="1739" spans="4:5" x14ac:dyDescent="0.25">
      <c r="D1739"/>
      <c r="E1739"/>
    </row>
    <row r="1740" spans="4:5" x14ac:dyDescent="0.25">
      <c r="D1740"/>
      <c r="E1740"/>
    </row>
    <row r="1741" spans="4:5" x14ac:dyDescent="0.25">
      <c r="D1741"/>
      <c r="E1741"/>
    </row>
    <row r="1742" spans="4:5" x14ac:dyDescent="0.25">
      <c r="D1742"/>
      <c r="E1742"/>
    </row>
    <row r="1743" spans="4:5" x14ac:dyDescent="0.25">
      <c r="D1743"/>
      <c r="E1743"/>
    </row>
    <row r="1744" spans="4:5" x14ac:dyDescent="0.25">
      <c r="D1744"/>
      <c r="E1744"/>
    </row>
    <row r="1745" spans="4:5" x14ac:dyDescent="0.25">
      <c r="D1745"/>
      <c r="E1745"/>
    </row>
    <row r="1746" spans="4:5" x14ac:dyDescent="0.25">
      <c r="D1746"/>
      <c r="E1746"/>
    </row>
    <row r="1747" spans="4:5" x14ac:dyDescent="0.25">
      <c r="D1747"/>
      <c r="E1747"/>
    </row>
    <row r="1748" spans="4:5" x14ac:dyDescent="0.25">
      <c r="D1748"/>
      <c r="E1748"/>
    </row>
    <row r="1749" spans="4:5" x14ac:dyDescent="0.25">
      <c r="D1749"/>
      <c r="E1749"/>
    </row>
    <row r="1750" spans="4:5" x14ac:dyDescent="0.25">
      <c r="D1750"/>
      <c r="E1750"/>
    </row>
    <row r="1751" spans="4:5" x14ac:dyDescent="0.25">
      <c r="D1751"/>
      <c r="E1751"/>
    </row>
    <row r="1752" spans="4:5" x14ac:dyDescent="0.25">
      <c r="D1752"/>
      <c r="E1752"/>
    </row>
    <row r="1753" spans="4:5" x14ac:dyDescent="0.25">
      <c r="D1753"/>
      <c r="E1753"/>
    </row>
    <row r="1754" spans="4:5" x14ac:dyDescent="0.25">
      <c r="D1754"/>
      <c r="E1754"/>
    </row>
    <row r="1755" spans="4:5" x14ac:dyDescent="0.25">
      <c r="D1755"/>
      <c r="E1755"/>
    </row>
    <row r="1756" spans="4:5" x14ac:dyDescent="0.25">
      <c r="D1756"/>
      <c r="E1756"/>
    </row>
    <row r="1757" spans="4:5" x14ac:dyDescent="0.25">
      <c r="D1757"/>
      <c r="E1757"/>
    </row>
    <row r="1758" spans="4:5" x14ac:dyDescent="0.25">
      <c r="D1758"/>
      <c r="E1758"/>
    </row>
    <row r="1759" spans="4:5" x14ac:dyDescent="0.25">
      <c r="D1759"/>
      <c r="E1759"/>
    </row>
    <row r="1760" spans="4:5" x14ac:dyDescent="0.25">
      <c r="D1760"/>
      <c r="E1760"/>
    </row>
    <row r="1761" spans="4:5" x14ac:dyDescent="0.25">
      <c r="D1761"/>
      <c r="E1761"/>
    </row>
    <row r="1762" spans="4:5" x14ac:dyDescent="0.25">
      <c r="D1762"/>
      <c r="E1762"/>
    </row>
    <row r="1763" spans="4:5" x14ac:dyDescent="0.25">
      <c r="D1763"/>
      <c r="E1763"/>
    </row>
    <row r="1764" spans="4:5" x14ac:dyDescent="0.25">
      <c r="D1764"/>
      <c r="E1764"/>
    </row>
    <row r="1765" spans="4:5" x14ac:dyDescent="0.25">
      <c r="D1765"/>
      <c r="E1765"/>
    </row>
    <row r="1766" spans="4:5" x14ac:dyDescent="0.25">
      <c r="D1766"/>
      <c r="E1766"/>
    </row>
    <row r="1767" spans="4:5" x14ac:dyDescent="0.25">
      <c r="D1767"/>
      <c r="E1767"/>
    </row>
    <row r="1768" spans="4:5" x14ac:dyDescent="0.25">
      <c r="D1768"/>
      <c r="E1768"/>
    </row>
    <row r="1769" spans="4:5" x14ac:dyDescent="0.25">
      <c r="D1769"/>
      <c r="E1769"/>
    </row>
    <row r="1770" spans="4:5" x14ac:dyDescent="0.25">
      <c r="D1770"/>
      <c r="E1770"/>
    </row>
    <row r="1771" spans="4:5" x14ac:dyDescent="0.25">
      <c r="D1771"/>
      <c r="E1771"/>
    </row>
    <row r="1772" spans="4:5" x14ac:dyDescent="0.25">
      <c r="D1772"/>
      <c r="E1772"/>
    </row>
    <row r="1773" spans="4:5" x14ac:dyDescent="0.25">
      <c r="D1773"/>
      <c r="E1773"/>
    </row>
    <row r="1774" spans="4:5" x14ac:dyDescent="0.25">
      <c r="D1774"/>
      <c r="E1774"/>
    </row>
    <row r="1775" spans="4:5" x14ac:dyDescent="0.25">
      <c r="D1775"/>
      <c r="E1775"/>
    </row>
    <row r="1776" spans="4:5" x14ac:dyDescent="0.25">
      <c r="D1776"/>
      <c r="E1776"/>
    </row>
    <row r="1777" spans="4:5" x14ac:dyDescent="0.25">
      <c r="D1777"/>
      <c r="E1777"/>
    </row>
    <row r="1778" spans="4:5" x14ac:dyDescent="0.25">
      <c r="D1778"/>
      <c r="E1778"/>
    </row>
    <row r="1779" spans="4:5" x14ac:dyDescent="0.25">
      <c r="D1779"/>
      <c r="E1779"/>
    </row>
    <row r="1780" spans="4:5" x14ac:dyDescent="0.25">
      <c r="D1780"/>
      <c r="E1780"/>
    </row>
    <row r="1781" spans="4:5" x14ac:dyDescent="0.25">
      <c r="D1781"/>
      <c r="E1781"/>
    </row>
    <row r="1782" spans="4:5" x14ac:dyDescent="0.25">
      <c r="D1782"/>
      <c r="E1782"/>
    </row>
    <row r="1783" spans="4:5" x14ac:dyDescent="0.25">
      <c r="D1783"/>
      <c r="E1783"/>
    </row>
    <row r="1784" spans="4:5" x14ac:dyDescent="0.25">
      <c r="D1784"/>
      <c r="E1784"/>
    </row>
    <row r="1785" spans="4:5" x14ac:dyDescent="0.25">
      <c r="D1785"/>
      <c r="E1785"/>
    </row>
    <row r="1786" spans="4:5" x14ac:dyDescent="0.25">
      <c r="D1786"/>
      <c r="E1786"/>
    </row>
    <row r="1787" spans="4:5" x14ac:dyDescent="0.25">
      <c r="D1787"/>
      <c r="E1787"/>
    </row>
    <row r="1788" spans="4:5" x14ac:dyDescent="0.25">
      <c r="D1788"/>
      <c r="E1788"/>
    </row>
    <row r="1789" spans="4:5" x14ac:dyDescent="0.25">
      <c r="D1789"/>
      <c r="E1789"/>
    </row>
    <row r="1790" spans="4:5" x14ac:dyDescent="0.25">
      <c r="D1790"/>
      <c r="E1790"/>
    </row>
    <row r="1791" spans="4:5" x14ac:dyDescent="0.25">
      <c r="D1791"/>
      <c r="E1791"/>
    </row>
    <row r="1792" spans="4:5" x14ac:dyDescent="0.25">
      <c r="D1792"/>
      <c r="E1792"/>
    </row>
    <row r="1793" spans="4:5" x14ac:dyDescent="0.25">
      <c r="D1793"/>
      <c r="E1793"/>
    </row>
    <row r="1794" spans="4:5" x14ac:dyDescent="0.25">
      <c r="D1794"/>
      <c r="E1794"/>
    </row>
    <row r="1795" spans="4:5" x14ac:dyDescent="0.25">
      <c r="D1795"/>
      <c r="E1795"/>
    </row>
    <row r="1796" spans="4:5" x14ac:dyDescent="0.25">
      <c r="D1796"/>
      <c r="E1796"/>
    </row>
    <row r="1797" spans="4:5" x14ac:dyDescent="0.25">
      <c r="D1797"/>
      <c r="E1797"/>
    </row>
    <row r="1798" spans="4:5" x14ac:dyDescent="0.25">
      <c r="D1798"/>
      <c r="E1798"/>
    </row>
    <row r="1799" spans="4:5" x14ac:dyDescent="0.25">
      <c r="D1799"/>
      <c r="E1799"/>
    </row>
    <row r="1800" spans="4:5" x14ac:dyDescent="0.25">
      <c r="D1800"/>
      <c r="E1800"/>
    </row>
    <row r="1801" spans="4:5" x14ac:dyDescent="0.25">
      <c r="D1801"/>
      <c r="E1801"/>
    </row>
    <row r="1802" spans="4:5" x14ac:dyDescent="0.25">
      <c r="D1802"/>
      <c r="E1802"/>
    </row>
    <row r="1803" spans="4:5" x14ac:dyDescent="0.25">
      <c r="D1803"/>
      <c r="E1803"/>
    </row>
    <row r="1804" spans="4:5" x14ac:dyDescent="0.25">
      <c r="D1804"/>
      <c r="E1804"/>
    </row>
    <row r="1805" spans="4:5" x14ac:dyDescent="0.25">
      <c r="D1805"/>
      <c r="E1805"/>
    </row>
    <row r="1806" spans="4:5" x14ac:dyDescent="0.25">
      <c r="D1806"/>
      <c r="E1806"/>
    </row>
    <row r="1807" spans="4:5" x14ac:dyDescent="0.25">
      <c r="D1807"/>
      <c r="E1807"/>
    </row>
    <row r="1808" spans="4:5" x14ac:dyDescent="0.25">
      <c r="D1808"/>
      <c r="E1808"/>
    </row>
    <row r="1809" spans="4:5" x14ac:dyDescent="0.25">
      <c r="D1809"/>
      <c r="E1809"/>
    </row>
    <row r="1810" spans="4:5" x14ac:dyDescent="0.25">
      <c r="D1810"/>
      <c r="E1810"/>
    </row>
    <row r="1811" spans="4:5" x14ac:dyDescent="0.25">
      <c r="D1811"/>
      <c r="E1811"/>
    </row>
    <row r="1812" spans="4:5" x14ac:dyDescent="0.25">
      <c r="D1812"/>
      <c r="E1812"/>
    </row>
    <row r="1813" spans="4:5" x14ac:dyDescent="0.25">
      <c r="D1813"/>
      <c r="E1813"/>
    </row>
    <row r="1814" spans="4:5" x14ac:dyDescent="0.25">
      <c r="D1814"/>
      <c r="E1814"/>
    </row>
    <row r="1815" spans="4:5" x14ac:dyDescent="0.25">
      <c r="D1815"/>
      <c r="E1815"/>
    </row>
    <row r="1816" spans="4:5" x14ac:dyDescent="0.25">
      <c r="D1816"/>
      <c r="E1816"/>
    </row>
    <row r="1817" spans="4:5" x14ac:dyDescent="0.25">
      <c r="D1817"/>
      <c r="E1817"/>
    </row>
    <row r="1818" spans="4:5" x14ac:dyDescent="0.25">
      <c r="D1818"/>
      <c r="E1818"/>
    </row>
    <row r="1819" spans="4:5" x14ac:dyDescent="0.25">
      <c r="D1819"/>
      <c r="E1819"/>
    </row>
    <row r="1820" spans="4:5" x14ac:dyDescent="0.25">
      <c r="D1820"/>
      <c r="E1820"/>
    </row>
    <row r="1821" spans="4:5" x14ac:dyDescent="0.25">
      <c r="D1821"/>
      <c r="E1821"/>
    </row>
    <row r="1822" spans="4:5" x14ac:dyDescent="0.25">
      <c r="D1822"/>
      <c r="E1822"/>
    </row>
    <row r="1823" spans="4:5" x14ac:dyDescent="0.25">
      <c r="D1823"/>
      <c r="E1823"/>
    </row>
    <row r="1824" spans="4:5" x14ac:dyDescent="0.25">
      <c r="D1824"/>
      <c r="E1824"/>
    </row>
    <row r="1825" spans="4:5" x14ac:dyDescent="0.25">
      <c r="D1825"/>
      <c r="E1825"/>
    </row>
    <row r="1826" spans="4:5" x14ac:dyDescent="0.25">
      <c r="D1826"/>
      <c r="E1826"/>
    </row>
    <row r="1827" spans="4:5" x14ac:dyDescent="0.25">
      <c r="D1827"/>
      <c r="E1827"/>
    </row>
    <row r="1828" spans="4:5" x14ac:dyDescent="0.25">
      <c r="D1828"/>
      <c r="E1828"/>
    </row>
    <row r="1829" spans="4:5" x14ac:dyDescent="0.25">
      <c r="D1829"/>
      <c r="E1829"/>
    </row>
    <row r="1830" spans="4:5" x14ac:dyDescent="0.25">
      <c r="D1830"/>
      <c r="E1830"/>
    </row>
    <row r="1831" spans="4:5" x14ac:dyDescent="0.25">
      <c r="D1831"/>
      <c r="E1831"/>
    </row>
    <row r="1832" spans="4:5" x14ac:dyDescent="0.25">
      <c r="D1832"/>
      <c r="E1832"/>
    </row>
    <row r="1833" spans="4:5" x14ac:dyDescent="0.25">
      <c r="D1833"/>
      <c r="E1833"/>
    </row>
    <row r="1834" spans="4:5" x14ac:dyDescent="0.25">
      <c r="D1834"/>
      <c r="E1834"/>
    </row>
    <row r="1835" spans="4:5" x14ac:dyDescent="0.25">
      <c r="D1835"/>
      <c r="E1835"/>
    </row>
    <row r="1836" spans="4:5" x14ac:dyDescent="0.25">
      <c r="D1836"/>
      <c r="E1836"/>
    </row>
    <row r="1837" spans="4:5" x14ac:dyDescent="0.25">
      <c r="D1837"/>
      <c r="E1837"/>
    </row>
    <row r="1838" spans="4:5" x14ac:dyDescent="0.25">
      <c r="D1838"/>
      <c r="E1838"/>
    </row>
    <row r="1839" spans="4:5" x14ac:dyDescent="0.25">
      <c r="D1839"/>
      <c r="E1839"/>
    </row>
    <row r="1840" spans="4:5" x14ac:dyDescent="0.25">
      <c r="D1840"/>
      <c r="E1840"/>
    </row>
    <row r="1841" spans="4:5" x14ac:dyDescent="0.25">
      <c r="D1841"/>
      <c r="E1841"/>
    </row>
    <row r="1842" spans="4:5" x14ac:dyDescent="0.25">
      <c r="D1842"/>
      <c r="E1842"/>
    </row>
    <row r="1843" spans="4:5" x14ac:dyDescent="0.25">
      <c r="D1843"/>
      <c r="E1843"/>
    </row>
    <row r="1844" spans="4:5" x14ac:dyDescent="0.25">
      <c r="D1844"/>
      <c r="E1844"/>
    </row>
    <row r="1845" spans="4:5" x14ac:dyDescent="0.25">
      <c r="D1845"/>
      <c r="E1845"/>
    </row>
    <row r="1846" spans="4:5" x14ac:dyDescent="0.25">
      <c r="D1846"/>
      <c r="E1846"/>
    </row>
    <row r="1847" spans="4:5" x14ac:dyDescent="0.25">
      <c r="D1847"/>
      <c r="E1847"/>
    </row>
    <row r="1848" spans="4:5" x14ac:dyDescent="0.25">
      <c r="D1848"/>
      <c r="E1848"/>
    </row>
    <row r="1849" spans="4:5" x14ac:dyDescent="0.25">
      <c r="D1849"/>
      <c r="E1849"/>
    </row>
    <row r="1850" spans="4:5" x14ac:dyDescent="0.25">
      <c r="D1850"/>
      <c r="E1850"/>
    </row>
    <row r="1851" spans="4:5" x14ac:dyDescent="0.25">
      <c r="D1851"/>
      <c r="E1851"/>
    </row>
    <row r="1852" spans="4:5" x14ac:dyDescent="0.25">
      <c r="D1852"/>
      <c r="E1852"/>
    </row>
    <row r="1853" spans="4:5" x14ac:dyDescent="0.25">
      <c r="D1853"/>
      <c r="E1853"/>
    </row>
    <row r="1854" spans="4:5" x14ac:dyDescent="0.25">
      <c r="D1854"/>
      <c r="E1854"/>
    </row>
    <row r="1855" spans="4:5" x14ac:dyDescent="0.25">
      <c r="D1855"/>
      <c r="E1855"/>
    </row>
    <row r="1856" spans="4:5" x14ac:dyDescent="0.25">
      <c r="D1856"/>
      <c r="E1856"/>
    </row>
    <row r="1857" spans="4:5" x14ac:dyDescent="0.25">
      <c r="D1857"/>
      <c r="E1857"/>
    </row>
    <row r="1858" spans="4:5" x14ac:dyDescent="0.25">
      <c r="D1858"/>
      <c r="E1858"/>
    </row>
    <row r="1859" spans="4:5" x14ac:dyDescent="0.25">
      <c r="D1859"/>
      <c r="E1859"/>
    </row>
    <row r="1860" spans="4:5" x14ac:dyDescent="0.25">
      <c r="D1860"/>
      <c r="E1860"/>
    </row>
    <row r="1861" spans="4:5" x14ac:dyDescent="0.25">
      <c r="D1861"/>
      <c r="E1861"/>
    </row>
    <row r="1862" spans="4:5" x14ac:dyDescent="0.25">
      <c r="D1862"/>
      <c r="E1862"/>
    </row>
    <row r="1863" spans="4:5" x14ac:dyDescent="0.25">
      <c r="D1863"/>
      <c r="E1863"/>
    </row>
    <row r="1864" spans="4:5" x14ac:dyDescent="0.25">
      <c r="D1864"/>
      <c r="E1864"/>
    </row>
    <row r="1865" spans="4:5" x14ac:dyDescent="0.25">
      <c r="D1865"/>
      <c r="E1865"/>
    </row>
    <row r="1866" spans="4:5" x14ac:dyDescent="0.25">
      <c r="D1866"/>
      <c r="E1866"/>
    </row>
    <row r="1867" spans="4:5" x14ac:dyDescent="0.25">
      <c r="D1867"/>
      <c r="E1867"/>
    </row>
    <row r="1868" spans="4:5" x14ac:dyDescent="0.25">
      <c r="D1868"/>
      <c r="E1868"/>
    </row>
    <row r="1869" spans="4:5" x14ac:dyDescent="0.25">
      <c r="D1869"/>
      <c r="E1869"/>
    </row>
    <row r="1870" spans="4:5" x14ac:dyDescent="0.25">
      <c r="D1870"/>
      <c r="E1870"/>
    </row>
    <row r="1871" spans="4:5" x14ac:dyDescent="0.25">
      <c r="D1871"/>
      <c r="E1871"/>
    </row>
    <row r="1872" spans="4:5" x14ac:dyDescent="0.25">
      <c r="D1872"/>
      <c r="E1872"/>
    </row>
    <row r="1873" spans="4:5" x14ac:dyDescent="0.25">
      <c r="D1873"/>
      <c r="E1873"/>
    </row>
    <row r="1874" spans="4:5" x14ac:dyDescent="0.25">
      <c r="D1874"/>
      <c r="E1874"/>
    </row>
    <row r="1875" spans="4:5" x14ac:dyDescent="0.25">
      <c r="D1875"/>
      <c r="E1875"/>
    </row>
    <row r="1876" spans="4:5" x14ac:dyDescent="0.25">
      <c r="D1876"/>
      <c r="E1876"/>
    </row>
    <row r="1877" spans="4:5" x14ac:dyDescent="0.25">
      <c r="D1877"/>
      <c r="E1877"/>
    </row>
    <row r="1878" spans="4:5" x14ac:dyDescent="0.25">
      <c r="D1878"/>
      <c r="E1878"/>
    </row>
    <row r="1879" spans="4:5" x14ac:dyDescent="0.25">
      <c r="D1879"/>
      <c r="E1879"/>
    </row>
    <row r="1880" spans="4:5" x14ac:dyDescent="0.25">
      <c r="D1880"/>
      <c r="E1880"/>
    </row>
    <row r="1881" spans="4:5" x14ac:dyDescent="0.25">
      <c r="D1881"/>
      <c r="E1881"/>
    </row>
    <row r="1882" spans="4:5" x14ac:dyDescent="0.25">
      <c r="D1882"/>
      <c r="E1882"/>
    </row>
    <row r="1883" spans="4:5" x14ac:dyDescent="0.25">
      <c r="D1883"/>
      <c r="E1883"/>
    </row>
    <row r="1884" spans="4:5" x14ac:dyDescent="0.25">
      <c r="D1884"/>
      <c r="E1884"/>
    </row>
    <row r="1885" spans="4:5" x14ac:dyDescent="0.25">
      <c r="D1885"/>
      <c r="E1885"/>
    </row>
    <row r="1886" spans="4:5" x14ac:dyDescent="0.25">
      <c r="D1886"/>
      <c r="E1886"/>
    </row>
    <row r="1887" spans="4:5" x14ac:dyDescent="0.25">
      <c r="D1887"/>
      <c r="E1887"/>
    </row>
    <row r="1888" spans="4:5" x14ac:dyDescent="0.25">
      <c r="D1888"/>
      <c r="E1888"/>
    </row>
    <row r="1889" spans="4:5" x14ac:dyDescent="0.25">
      <c r="D1889"/>
      <c r="E1889"/>
    </row>
    <row r="1890" spans="4:5" x14ac:dyDescent="0.25">
      <c r="D1890"/>
      <c r="E1890"/>
    </row>
    <row r="1891" spans="4:5" x14ac:dyDescent="0.25">
      <c r="D1891"/>
      <c r="E1891"/>
    </row>
    <row r="1892" spans="4:5" x14ac:dyDescent="0.25">
      <c r="D1892"/>
      <c r="E1892"/>
    </row>
    <row r="1893" spans="4:5" x14ac:dyDescent="0.25">
      <c r="D1893"/>
      <c r="E1893"/>
    </row>
    <row r="1894" spans="4:5" x14ac:dyDescent="0.25">
      <c r="D1894"/>
      <c r="E1894"/>
    </row>
    <row r="1895" spans="4:5" x14ac:dyDescent="0.25">
      <c r="D1895"/>
      <c r="E1895"/>
    </row>
    <row r="1896" spans="4:5" x14ac:dyDescent="0.25">
      <c r="D1896"/>
      <c r="E1896"/>
    </row>
    <row r="1897" spans="4:5" x14ac:dyDescent="0.25">
      <c r="D1897"/>
      <c r="E1897"/>
    </row>
    <row r="1898" spans="4:5" x14ac:dyDescent="0.25">
      <c r="D1898"/>
      <c r="E1898"/>
    </row>
    <row r="1899" spans="4:5" x14ac:dyDescent="0.25">
      <c r="D1899"/>
      <c r="E1899"/>
    </row>
    <row r="1900" spans="4:5" x14ac:dyDescent="0.25">
      <c r="D1900"/>
      <c r="E1900"/>
    </row>
    <row r="1901" spans="4:5" x14ac:dyDescent="0.25">
      <c r="D1901"/>
      <c r="E1901"/>
    </row>
    <row r="1902" spans="4:5" x14ac:dyDescent="0.25">
      <c r="D1902"/>
      <c r="E1902"/>
    </row>
    <row r="1903" spans="4:5" x14ac:dyDescent="0.25">
      <c r="D1903"/>
      <c r="E1903"/>
    </row>
    <row r="1904" spans="4:5" x14ac:dyDescent="0.25">
      <c r="D1904"/>
      <c r="E1904"/>
    </row>
    <row r="1905" spans="4:5" x14ac:dyDescent="0.25">
      <c r="D1905"/>
      <c r="E1905"/>
    </row>
    <row r="1906" spans="4:5" x14ac:dyDescent="0.25">
      <c r="D1906"/>
      <c r="E1906"/>
    </row>
    <row r="1907" spans="4:5" x14ac:dyDescent="0.25">
      <c r="D1907"/>
      <c r="E1907"/>
    </row>
    <row r="1908" spans="4:5" x14ac:dyDescent="0.25">
      <c r="D1908"/>
      <c r="E1908"/>
    </row>
    <row r="1909" spans="4:5" x14ac:dyDescent="0.25">
      <c r="D1909"/>
      <c r="E1909"/>
    </row>
    <row r="1910" spans="4:5" x14ac:dyDescent="0.25">
      <c r="D1910"/>
      <c r="E1910"/>
    </row>
    <row r="1911" spans="4:5" x14ac:dyDescent="0.25">
      <c r="D1911"/>
      <c r="E1911"/>
    </row>
    <row r="1912" spans="4:5" x14ac:dyDescent="0.25">
      <c r="D1912"/>
      <c r="E1912"/>
    </row>
    <row r="1913" spans="4:5" x14ac:dyDescent="0.25">
      <c r="D1913"/>
      <c r="E1913"/>
    </row>
    <row r="1914" spans="4:5" x14ac:dyDescent="0.25">
      <c r="D1914"/>
      <c r="E1914"/>
    </row>
    <row r="1915" spans="4:5" x14ac:dyDescent="0.25">
      <c r="D1915"/>
      <c r="E1915"/>
    </row>
    <row r="1916" spans="4:5" x14ac:dyDescent="0.25">
      <c r="D1916"/>
      <c r="E1916"/>
    </row>
    <row r="1917" spans="4:5" x14ac:dyDescent="0.25">
      <c r="D1917"/>
      <c r="E1917"/>
    </row>
    <row r="1918" spans="4:5" x14ac:dyDescent="0.25">
      <c r="D1918"/>
      <c r="E1918"/>
    </row>
    <row r="1919" spans="4:5" x14ac:dyDescent="0.25">
      <c r="D1919"/>
      <c r="E1919"/>
    </row>
    <row r="1920" spans="4:5" x14ac:dyDescent="0.25">
      <c r="D1920"/>
      <c r="E1920"/>
    </row>
    <row r="1921" spans="4:5" x14ac:dyDescent="0.25">
      <c r="D1921"/>
      <c r="E1921"/>
    </row>
    <row r="1922" spans="4:5" x14ac:dyDescent="0.25">
      <c r="D1922"/>
      <c r="E1922"/>
    </row>
    <row r="1923" spans="4:5" x14ac:dyDescent="0.25">
      <c r="D1923"/>
      <c r="E1923"/>
    </row>
    <row r="1924" spans="4:5" x14ac:dyDescent="0.25">
      <c r="D1924"/>
      <c r="E1924"/>
    </row>
    <row r="1925" spans="4:5" x14ac:dyDescent="0.25">
      <c r="D1925"/>
      <c r="E1925"/>
    </row>
    <row r="1926" spans="4:5" x14ac:dyDescent="0.25">
      <c r="D1926"/>
      <c r="E1926"/>
    </row>
    <row r="1927" spans="4:5" x14ac:dyDescent="0.25">
      <c r="D1927"/>
      <c r="E1927"/>
    </row>
    <row r="1928" spans="4:5" x14ac:dyDescent="0.25">
      <c r="D1928"/>
      <c r="E1928"/>
    </row>
    <row r="1929" spans="4:5" x14ac:dyDescent="0.25">
      <c r="D1929"/>
      <c r="E1929"/>
    </row>
    <row r="1930" spans="4:5" x14ac:dyDescent="0.25">
      <c r="D1930"/>
      <c r="E1930"/>
    </row>
    <row r="1931" spans="4:5" x14ac:dyDescent="0.25">
      <c r="D1931"/>
      <c r="E1931"/>
    </row>
    <row r="1932" spans="4:5" x14ac:dyDescent="0.25">
      <c r="D1932"/>
      <c r="E1932"/>
    </row>
    <row r="1933" spans="4:5" x14ac:dyDescent="0.25">
      <c r="D1933"/>
      <c r="E1933"/>
    </row>
    <row r="1934" spans="4:5" x14ac:dyDescent="0.25">
      <c r="D1934"/>
      <c r="E1934"/>
    </row>
    <row r="1935" spans="4:5" x14ac:dyDescent="0.25">
      <c r="D1935"/>
      <c r="E1935"/>
    </row>
    <row r="1936" spans="4:5" x14ac:dyDescent="0.25">
      <c r="D1936"/>
      <c r="E1936"/>
    </row>
    <row r="1937" spans="4:5" x14ac:dyDescent="0.25">
      <c r="D1937"/>
      <c r="E1937"/>
    </row>
    <row r="1938" spans="4:5" x14ac:dyDescent="0.25">
      <c r="D1938"/>
      <c r="E1938"/>
    </row>
    <row r="1939" spans="4:5" x14ac:dyDescent="0.25">
      <c r="D1939"/>
      <c r="E1939"/>
    </row>
    <row r="1940" spans="4:5" x14ac:dyDescent="0.25">
      <c r="D1940"/>
      <c r="E1940"/>
    </row>
    <row r="1941" spans="4:5" x14ac:dyDescent="0.25">
      <c r="D1941"/>
      <c r="E1941"/>
    </row>
    <row r="1942" spans="4:5" x14ac:dyDescent="0.25">
      <c r="D1942"/>
      <c r="E1942"/>
    </row>
    <row r="1943" spans="4:5" x14ac:dyDescent="0.25">
      <c r="D1943"/>
      <c r="E1943"/>
    </row>
    <row r="1944" spans="4:5" x14ac:dyDescent="0.25">
      <c r="D1944"/>
      <c r="E1944"/>
    </row>
    <row r="1945" spans="4:5" x14ac:dyDescent="0.25">
      <c r="D1945"/>
      <c r="E1945"/>
    </row>
    <row r="1946" spans="4:5" x14ac:dyDescent="0.25">
      <c r="D1946"/>
      <c r="E1946"/>
    </row>
    <row r="1947" spans="4:5" x14ac:dyDescent="0.25">
      <c r="D1947"/>
      <c r="E1947"/>
    </row>
    <row r="1948" spans="4:5" x14ac:dyDescent="0.25">
      <c r="D1948"/>
      <c r="E1948"/>
    </row>
    <row r="1949" spans="4:5" x14ac:dyDescent="0.25">
      <c r="D1949"/>
      <c r="E1949"/>
    </row>
    <row r="1950" spans="4:5" x14ac:dyDescent="0.25">
      <c r="D1950"/>
      <c r="E1950"/>
    </row>
    <row r="1951" spans="4:5" x14ac:dyDescent="0.25">
      <c r="D1951"/>
      <c r="E1951"/>
    </row>
    <row r="1952" spans="4:5" x14ac:dyDescent="0.25">
      <c r="D1952"/>
      <c r="E1952"/>
    </row>
    <row r="1953" spans="4:5" x14ac:dyDescent="0.25">
      <c r="D1953"/>
      <c r="E1953"/>
    </row>
    <row r="1954" spans="4:5" x14ac:dyDescent="0.25">
      <c r="D1954"/>
      <c r="E1954"/>
    </row>
    <row r="1955" spans="4:5" x14ac:dyDescent="0.25">
      <c r="D1955"/>
      <c r="E1955"/>
    </row>
    <row r="1956" spans="4:5" x14ac:dyDescent="0.25">
      <c r="D1956"/>
      <c r="E1956"/>
    </row>
    <row r="1957" spans="4:5" x14ac:dyDescent="0.25">
      <c r="D1957"/>
      <c r="E1957"/>
    </row>
    <row r="1958" spans="4:5" x14ac:dyDescent="0.25">
      <c r="D1958"/>
      <c r="E1958"/>
    </row>
    <row r="1959" spans="4:5" x14ac:dyDescent="0.25">
      <c r="D1959"/>
      <c r="E1959"/>
    </row>
    <row r="1960" spans="4:5" x14ac:dyDescent="0.25">
      <c r="D1960"/>
      <c r="E1960"/>
    </row>
    <row r="1961" spans="4:5" x14ac:dyDescent="0.25">
      <c r="D1961"/>
      <c r="E1961"/>
    </row>
    <row r="1962" spans="4:5" x14ac:dyDescent="0.25">
      <c r="D1962"/>
      <c r="E1962"/>
    </row>
    <row r="1963" spans="4:5" x14ac:dyDescent="0.25">
      <c r="D1963"/>
      <c r="E1963"/>
    </row>
    <row r="1964" spans="4:5" x14ac:dyDescent="0.25">
      <c r="D1964"/>
      <c r="E1964"/>
    </row>
    <row r="1965" spans="4:5" x14ac:dyDescent="0.25">
      <c r="D1965"/>
      <c r="E1965"/>
    </row>
    <row r="1966" spans="4:5" x14ac:dyDescent="0.25">
      <c r="D1966"/>
      <c r="E1966"/>
    </row>
    <row r="1967" spans="4:5" x14ac:dyDescent="0.25">
      <c r="D1967"/>
      <c r="E1967"/>
    </row>
    <row r="1968" spans="4:5" x14ac:dyDescent="0.25">
      <c r="D1968"/>
      <c r="E1968"/>
    </row>
    <row r="1969" spans="4:5" x14ac:dyDescent="0.25">
      <c r="D1969"/>
      <c r="E1969"/>
    </row>
    <row r="1970" spans="4:5" x14ac:dyDescent="0.25">
      <c r="D1970"/>
      <c r="E1970"/>
    </row>
    <row r="1971" spans="4:5" x14ac:dyDescent="0.25">
      <c r="D1971"/>
      <c r="E1971"/>
    </row>
    <row r="1972" spans="4:5" x14ac:dyDescent="0.25">
      <c r="D1972"/>
      <c r="E1972"/>
    </row>
    <row r="1973" spans="4:5" x14ac:dyDescent="0.25">
      <c r="D1973"/>
      <c r="E1973"/>
    </row>
    <row r="1974" spans="4:5" x14ac:dyDescent="0.25">
      <c r="D1974"/>
      <c r="E1974"/>
    </row>
    <row r="1975" spans="4:5" x14ac:dyDescent="0.25">
      <c r="D1975"/>
      <c r="E1975"/>
    </row>
    <row r="1976" spans="4:5" x14ac:dyDescent="0.25">
      <c r="D1976"/>
      <c r="E1976"/>
    </row>
    <row r="1977" spans="4:5" x14ac:dyDescent="0.25">
      <c r="D1977"/>
      <c r="E1977"/>
    </row>
    <row r="1978" spans="4:5" x14ac:dyDescent="0.25">
      <c r="D1978"/>
      <c r="E1978"/>
    </row>
    <row r="1979" spans="4:5" x14ac:dyDescent="0.25">
      <c r="D1979"/>
      <c r="E1979"/>
    </row>
    <row r="1980" spans="4:5" x14ac:dyDescent="0.25">
      <c r="D1980"/>
      <c r="E1980"/>
    </row>
    <row r="1981" spans="4:5" x14ac:dyDescent="0.25">
      <c r="D1981"/>
      <c r="E1981"/>
    </row>
    <row r="1982" spans="4:5" x14ac:dyDescent="0.25">
      <c r="D1982"/>
      <c r="E1982"/>
    </row>
    <row r="1983" spans="4:5" x14ac:dyDescent="0.25">
      <c r="D1983"/>
      <c r="E1983"/>
    </row>
    <row r="1984" spans="4:5" x14ac:dyDescent="0.25">
      <c r="D1984"/>
      <c r="E1984"/>
    </row>
    <row r="1985" spans="4:5" x14ac:dyDescent="0.25">
      <c r="D1985"/>
      <c r="E1985"/>
    </row>
    <row r="1986" spans="4:5" x14ac:dyDescent="0.25">
      <c r="D1986"/>
      <c r="E1986"/>
    </row>
    <row r="1987" spans="4:5" x14ac:dyDescent="0.25">
      <c r="D1987"/>
      <c r="E1987"/>
    </row>
    <row r="1988" spans="4:5" x14ac:dyDescent="0.25">
      <c r="D1988"/>
      <c r="E1988"/>
    </row>
    <row r="1989" spans="4:5" x14ac:dyDescent="0.25">
      <c r="D1989"/>
      <c r="E1989"/>
    </row>
    <row r="1990" spans="4:5" x14ac:dyDescent="0.25">
      <c r="D1990"/>
      <c r="E1990"/>
    </row>
    <row r="1991" spans="4:5" x14ac:dyDescent="0.25">
      <c r="D1991"/>
      <c r="E1991"/>
    </row>
    <row r="1992" spans="4:5" x14ac:dyDescent="0.25">
      <c r="D1992"/>
      <c r="E1992"/>
    </row>
    <row r="1993" spans="4:5" x14ac:dyDescent="0.25">
      <c r="D1993"/>
      <c r="E1993"/>
    </row>
    <row r="1994" spans="4:5" x14ac:dyDescent="0.25">
      <c r="D1994"/>
      <c r="E1994"/>
    </row>
  </sheetData>
  <sheetProtection algorithmName="SHA-512" hashValue="tWDI8qlfICIMlz/tgFUe6LrXUl6uGx3AjL4BdPvJzwnZS6HPw06mWpzuX3RfvAi5I7sRNxBzMoRMVABP8RXBJQ==" saltValue="vP8NmRdv97XP0MaJ1klbUw==" spinCount="100000" sheet="1" objects="1" selectLockedCells="1"/>
  <protectedRanges>
    <protectedRange sqref="C3:C7 C27 I5:I6" name="V400 Series Surface Mount"/>
    <protectedRange sqref="I3:I4 I7" name="V400 Series Flush"/>
    <protectedRange sqref="C25:C26 C28" name="V200 Series"/>
  </protectedRanges>
  <mergeCells count="3">
    <mergeCell ref="B12:C12"/>
    <mergeCell ref="B1:B2"/>
    <mergeCell ref="C1:E2"/>
  </mergeCells>
  <conditionalFormatting sqref="H6">
    <cfRule type="expression" dxfId="9" priority="1">
      <formula>AND(C4&gt;0,C6&gt;0)</formula>
    </cfRule>
  </conditionalFormatting>
  <conditionalFormatting sqref="H7">
    <cfRule type="expression" dxfId="8" priority="2">
      <formula>AND(C4&gt;0,C7&gt;0)</formula>
    </cfRule>
  </conditionalFormatting>
  <pageMargins left="0.74803149606299213" right="0.74803149606299213" top="1.1023622047244095" bottom="0.39370078740157483" header="0.19685039370078741" footer="0.15748031496062992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K1994"/>
  <sheetViews>
    <sheetView showGridLines="0" showRowColHeaders="0" zoomScale="75" zoomScaleNormal="75" workbookViewId="0">
      <selection activeCell="C7" sqref="C7"/>
    </sheetView>
  </sheetViews>
  <sheetFormatPr defaultColWidth="9.1796875" defaultRowHeight="12.5" x14ac:dyDescent="0.25"/>
  <cols>
    <col min="1" max="1" width="10" customWidth="1"/>
    <col min="2" max="2" width="70" customWidth="1"/>
    <col min="3" max="3" width="15.26953125" customWidth="1"/>
    <col min="4" max="5" width="15.26953125" style="2" customWidth="1"/>
    <col min="6" max="7" width="9.1796875" customWidth="1"/>
    <col min="8" max="10" width="87.54296875" customWidth="1"/>
    <col min="11" max="11" width="87.54296875" style="2" customWidth="1"/>
    <col min="12" max="16" width="87.54296875" customWidth="1"/>
  </cols>
  <sheetData>
    <row r="1" spans="2:11" ht="33.75" customHeight="1" x14ac:dyDescent="0.4">
      <c r="B1" s="95" t="s">
        <v>11</v>
      </c>
      <c r="C1" s="104" t="s">
        <v>52</v>
      </c>
      <c r="D1" s="105"/>
      <c r="E1" s="106"/>
      <c r="F1" s="48"/>
      <c r="G1" s="48"/>
      <c r="H1" s="48"/>
      <c r="K1"/>
    </row>
    <row r="2" spans="2:11" ht="21.75" customHeight="1" x14ac:dyDescent="0.4">
      <c r="B2" s="103"/>
      <c r="C2" s="107"/>
      <c r="D2" s="108"/>
      <c r="E2" s="109"/>
      <c r="F2" s="48"/>
      <c r="G2" s="48"/>
      <c r="H2" s="80" t="s">
        <v>26</v>
      </c>
      <c r="K2"/>
    </row>
    <row r="3" spans="2:11" ht="21.75" customHeight="1" x14ac:dyDescent="0.4">
      <c r="B3" s="49" t="s">
        <v>42</v>
      </c>
      <c r="C3" s="67">
        <v>0</v>
      </c>
      <c r="D3" s="50" t="s">
        <v>0</v>
      </c>
      <c r="E3" s="50">
        <f>IF(C3=0,0,'400'!C17&amp;" mm")</f>
        <v>0</v>
      </c>
      <c r="F3" s="48"/>
      <c r="G3" s="48"/>
      <c r="H3" s="48" t="s">
        <v>41</v>
      </c>
      <c r="K3"/>
    </row>
    <row r="4" spans="2:11" ht="21.75" customHeight="1" x14ac:dyDescent="0.4">
      <c r="B4" s="49" t="s">
        <v>28</v>
      </c>
      <c r="C4" s="67">
        <v>0</v>
      </c>
      <c r="D4" s="50" t="s">
        <v>0</v>
      </c>
      <c r="E4" s="50">
        <f>IF(C4=0,0,'400'!C18&amp;" mm")</f>
        <v>0</v>
      </c>
      <c r="F4" s="48" t="s">
        <v>25</v>
      </c>
      <c r="G4" s="48"/>
      <c r="H4" s="48" t="s">
        <v>27</v>
      </c>
      <c r="K4"/>
    </row>
    <row r="5" spans="2:11" ht="21.75" customHeight="1" x14ac:dyDescent="0.4">
      <c r="B5" s="49" t="s">
        <v>36</v>
      </c>
      <c r="C5" s="69">
        <f>IF((C3+C4+C6+C7-1)&lt;0,0,(C3+C4+C6+C7)-1)</f>
        <v>0</v>
      </c>
      <c r="D5" s="50" t="s">
        <v>0</v>
      </c>
      <c r="E5" s="50">
        <f>IF(C5=0,0,'400'!C19&amp;" mm")</f>
        <v>0</v>
      </c>
      <c r="F5" s="48"/>
      <c r="G5" s="48"/>
      <c r="H5" s="81" t="s">
        <v>101</v>
      </c>
      <c r="K5"/>
    </row>
    <row r="6" spans="2:11" ht="21.75" customHeight="1" x14ac:dyDescent="0.4">
      <c r="B6" s="51" t="s">
        <v>37</v>
      </c>
      <c r="C6" s="67">
        <v>0</v>
      </c>
      <c r="D6" s="50" t="s">
        <v>0</v>
      </c>
      <c r="E6" s="50">
        <f>IF($C$4&gt;0,NA(),IF(C6=0,0,'400'!C21&amp;" mm"))</f>
        <v>0</v>
      </c>
      <c r="F6" s="48"/>
      <c r="G6" s="48"/>
      <c r="H6" s="48" t="s">
        <v>29</v>
      </c>
      <c r="K6"/>
    </row>
    <row r="7" spans="2:11" ht="21.75" customHeight="1" x14ac:dyDescent="0.4">
      <c r="B7" s="51" t="s">
        <v>105</v>
      </c>
      <c r="C7" s="67">
        <v>0</v>
      </c>
      <c r="D7" s="50" t="s">
        <v>0</v>
      </c>
      <c r="E7" s="50">
        <f>IF($C$4&gt;0,NA(),IF(C7=0,0,'400'!C22&amp;" mm"))</f>
        <v>0</v>
      </c>
      <c r="F7" s="48"/>
      <c r="G7" s="48"/>
      <c r="H7" s="48" t="s">
        <v>29</v>
      </c>
      <c r="K7"/>
    </row>
    <row r="8" spans="2:11" ht="21.75" customHeight="1" x14ac:dyDescent="0.4">
      <c r="B8" s="48"/>
      <c r="C8" s="48"/>
      <c r="D8" s="52"/>
      <c r="E8" s="52"/>
      <c r="F8" s="48"/>
      <c r="G8" s="48"/>
      <c r="H8" s="75" t="s">
        <v>40</v>
      </c>
      <c r="K8"/>
    </row>
    <row r="9" spans="2:11" ht="21.75" customHeight="1" x14ac:dyDescent="0.4">
      <c r="B9" s="48"/>
      <c r="C9" s="48"/>
      <c r="D9" s="54" t="s">
        <v>5</v>
      </c>
      <c r="E9" s="54">
        <f>IF(AND(C4&gt;0,C6&gt;0),NA(),(IF(AND(C4&gt;0,C7&gt;0),NA(),IF('400'!C24=0,0,'400'!C24&amp;" mm"))))</f>
        <v>0</v>
      </c>
      <c r="F9" s="48"/>
      <c r="G9" s="48"/>
      <c r="H9" s="48"/>
      <c r="K9"/>
    </row>
    <row r="10" spans="2:11" ht="21.75" hidden="1" customHeight="1" thickBot="1" x14ac:dyDescent="0.45">
      <c r="B10" s="48"/>
      <c r="C10" s="48"/>
      <c r="D10" s="55" t="s">
        <v>55</v>
      </c>
      <c r="E10" s="56">
        <f>IF(E9=0,0,-('400'!C25)&amp;" mm")</f>
        <v>0</v>
      </c>
      <c r="F10" s="48"/>
      <c r="G10" s="48"/>
      <c r="H10" s="48"/>
      <c r="K10"/>
    </row>
    <row r="11" spans="2:11" ht="21.75" customHeight="1" x14ac:dyDescent="0.4">
      <c r="B11" s="48"/>
      <c r="C11" s="48"/>
      <c r="D11" s="52"/>
      <c r="E11" s="48"/>
      <c r="F11" s="48"/>
      <c r="G11" s="48"/>
      <c r="H11" s="48"/>
      <c r="K11"/>
    </row>
    <row r="12" spans="2:11" ht="21.75" customHeight="1" x14ac:dyDescent="0.4">
      <c r="B12" s="93" t="s">
        <v>94</v>
      </c>
      <c r="C12" s="94"/>
      <c r="D12" s="63" t="s">
        <v>8</v>
      </c>
      <c r="E12" s="63">
        <f>IF(E9=0,0,'400'!C26&amp;" mm")</f>
        <v>0</v>
      </c>
      <c r="F12" s="64" t="s">
        <v>54</v>
      </c>
      <c r="G12" s="64"/>
      <c r="H12" s="48"/>
      <c r="K12"/>
    </row>
    <row r="13" spans="2:11" ht="21.75" customHeight="1" x14ac:dyDescent="0.4">
      <c r="B13" s="48"/>
      <c r="C13" s="65"/>
      <c r="D13" s="63" t="s">
        <v>18</v>
      </c>
      <c r="E13" s="66">
        <f>IF(E12=0,0,"492 mm")</f>
        <v>0</v>
      </c>
      <c r="F13" s="64" t="s">
        <v>54</v>
      </c>
      <c r="G13" s="64"/>
      <c r="H13" s="48"/>
      <c r="K13"/>
    </row>
    <row r="14" spans="2:11" ht="21.75" customHeight="1" x14ac:dyDescent="0.4">
      <c r="B14" s="48"/>
      <c r="C14" s="48"/>
      <c r="D14" s="48"/>
      <c r="E14" s="48"/>
      <c r="F14" s="48"/>
      <c r="G14" s="48"/>
      <c r="H14" s="52" t="s">
        <v>95</v>
      </c>
      <c r="K14"/>
    </row>
    <row r="15" spans="2:11" ht="21.75" customHeight="1" x14ac:dyDescent="0.4">
      <c r="B15" s="47"/>
      <c r="C15" s="59"/>
      <c r="D15" s="57" t="s">
        <v>103</v>
      </c>
      <c r="E15" s="60">
        <f>IF(E12=0,0,"515 mm")</f>
        <v>0</v>
      </c>
      <c r="F15" s="58" t="s">
        <v>54</v>
      </c>
      <c r="G15" s="58"/>
      <c r="H15" s="59" t="s">
        <v>102</v>
      </c>
      <c r="K15"/>
    </row>
    <row r="16" spans="2:11" ht="21.75" customHeight="1" x14ac:dyDescent="0.4">
      <c r="B16" s="48"/>
      <c r="C16" s="48"/>
      <c r="D16" s="48"/>
      <c r="E16" s="48"/>
      <c r="F16" s="47"/>
      <c r="G16" s="47"/>
      <c r="H16" s="48"/>
      <c r="K16"/>
    </row>
    <row r="17" spans="2:11" ht="21.75" customHeight="1" x14ac:dyDescent="0.4">
      <c r="B17" s="48"/>
      <c r="C17" s="48"/>
      <c r="D17" s="48"/>
      <c r="E17" s="48"/>
      <c r="F17" s="48"/>
      <c r="G17" s="48"/>
      <c r="H17" s="48"/>
      <c r="K17"/>
    </row>
    <row r="18" spans="2:11" ht="18" x14ac:dyDescent="0.4">
      <c r="B18" s="80" t="s">
        <v>45</v>
      </c>
      <c r="C18" s="42"/>
      <c r="D18" s="42"/>
      <c r="E18" s="42"/>
      <c r="F18" s="42"/>
      <c r="G18" s="42"/>
      <c r="H18" s="42"/>
      <c r="K18"/>
    </row>
    <row r="19" spans="2:11" x14ac:dyDescent="0.25">
      <c r="D19"/>
      <c r="E19"/>
      <c r="K19"/>
    </row>
    <row r="20" spans="2:11" x14ac:dyDescent="0.25">
      <c r="D20"/>
      <c r="E20"/>
      <c r="F20" s="4"/>
      <c r="G20" s="4"/>
      <c r="K20"/>
    </row>
    <row r="21" spans="2:11" x14ac:dyDescent="0.25">
      <c r="D21"/>
      <c r="E21"/>
      <c r="F21" s="4"/>
      <c r="G21" s="4"/>
      <c r="K21"/>
    </row>
    <row r="22" spans="2:11" x14ac:dyDescent="0.25">
      <c r="D22"/>
      <c r="E22"/>
      <c r="K22"/>
    </row>
    <row r="23" spans="2:11" x14ac:dyDescent="0.25">
      <c r="D23"/>
      <c r="E23"/>
      <c r="K23"/>
    </row>
    <row r="24" spans="2:11" x14ac:dyDescent="0.25">
      <c r="D24"/>
      <c r="E24"/>
      <c r="K24"/>
    </row>
    <row r="25" spans="2:11" x14ac:dyDescent="0.25">
      <c r="D25"/>
      <c r="E25"/>
      <c r="K25"/>
    </row>
    <row r="26" spans="2:11" x14ac:dyDescent="0.25">
      <c r="D26"/>
      <c r="E26"/>
    </row>
    <row r="27" spans="2:11" x14ac:dyDescent="0.25">
      <c r="D27"/>
      <c r="E27"/>
    </row>
    <row r="28" spans="2:11" x14ac:dyDescent="0.25">
      <c r="D28"/>
      <c r="E28"/>
    </row>
    <row r="29" spans="2:11" x14ac:dyDescent="0.25">
      <c r="D29"/>
      <c r="E29"/>
    </row>
    <row r="30" spans="2:11" x14ac:dyDescent="0.25">
      <c r="D30"/>
      <c r="E30"/>
    </row>
    <row r="31" spans="2:11" x14ac:dyDescent="0.25">
      <c r="D31"/>
      <c r="E31"/>
    </row>
    <row r="32" spans="2:11" x14ac:dyDescent="0.25">
      <c r="D32"/>
      <c r="E32"/>
    </row>
    <row r="33" spans="4:5" x14ac:dyDescent="0.25">
      <c r="D33"/>
      <c r="E33"/>
    </row>
    <row r="34" spans="4:5" x14ac:dyDescent="0.25">
      <c r="D34"/>
      <c r="E34"/>
    </row>
    <row r="35" spans="4:5" x14ac:dyDescent="0.25">
      <c r="D35"/>
      <c r="E35"/>
    </row>
    <row r="36" spans="4:5" x14ac:dyDescent="0.25">
      <c r="D36"/>
      <c r="E36"/>
    </row>
    <row r="37" spans="4:5" x14ac:dyDescent="0.25">
      <c r="D37"/>
      <c r="E37"/>
    </row>
    <row r="38" spans="4:5" x14ac:dyDescent="0.25">
      <c r="D38"/>
      <c r="E38"/>
    </row>
    <row r="39" spans="4:5" x14ac:dyDescent="0.25">
      <c r="D39"/>
      <c r="E39"/>
    </row>
    <row r="40" spans="4:5" x14ac:dyDescent="0.25">
      <c r="D40"/>
      <c r="E40"/>
    </row>
    <row r="41" spans="4:5" x14ac:dyDescent="0.25">
      <c r="D41"/>
      <c r="E41"/>
    </row>
    <row r="42" spans="4:5" x14ac:dyDescent="0.25">
      <c r="D42"/>
      <c r="E42"/>
    </row>
    <row r="43" spans="4:5" x14ac:dyDescent="0.25">
      <c r="D43"/>
      <c r="E43"/>
    </row>
    <row r="44" spans="4:5" x14ac:dyDescent="0.25">
      <c r="D44"/>
      <c r="E44"/>
    </row>
    <row r="45" spans="4:5" x14ac:dyDescent="0.25">
      <c r="D45"/>
      <c r="E45"/>
    </row>
    <row r="46" spans="4:5" x14ac:dyDescent="0.25">
      <c r="D46"/>
      <c r="E46"/>
    </row>
    <row r="47" spans="4:5" x14ac:dyDescent="0.25">
      <c r="D47"/>
      <c r="E47"/>
    </row>
    <row r="48" spans="4:5" x14ac:dyDescent="0.25">
      <c r="D48"/>
      <c r="E48"/>
    </row>
    <row r="49" spans="4:5" x14ac:dyDescent="0.25">
      <c r="D49"/>
      <c r="E49"/>
    </row>
    <row r="50" spans="4:5" x14ac:dyDescent="0.25">
      <c r="D50"/>
      <c r="E50"/>
    </row>
    <row r="51" spans="4:5" x14ac:dyDescent="0.25">
      <c r="D51"/>
      <c r="E51"/>
    </row>
    <row r="52" spans="4:5" x14ac:dyDescent="0.25">
      <c r="D52"/>
      <c r="E52"/>
    </row>
    <row r="53" spans="4:5" x14ac:dyDescent="0.25">
      <c r="D53"/>
      <c r="E53"/>
    </row>
    <row r="54" spans="4:5" x14ac:dyDescent="0.25">
      <c r="D54"/>
      <c r="E54"/>
    </row>
    <row r="55" spans="4:5" x14ac:dyDescent="0.25">
      <c r="D55"/>
      <c r="E55"/>
    </row>
    <row r="56" spans="4:5" x14ac:dyDescent="0.25">
      <c r="D56"/>
      <c r="E56"/>
    </row>
    <row r="57" spans="4:5" x14ac:dyDescent="0.25">
      <c r="D57"/>
      <c r="E57"/>
    </row>
    <row r="58" spans="4:5" x14ac:dyDescent="0.25">
      <c r="D58"/>
      <c r="E58"/>
    </row>
    <row r="59" spans="4:5" x14ac:dyDescent="0.25">
      <c r="D59"/>
      <c r="E59"/>
    </row>
    <row r="60" spans="4:5" x14ac:dyDescent="0.25">
      <c r="D60"/>
      <c r="E60"/>
    </row>
    <row r="61" spans="4:5" x14ac:dyDescent="0.25">
      <c r="D61"/>
      <c r="E61"/>
    </row>
    <row r="62" spans="4:5" x14ac:dyDescent="0.25">
      <c r="D62"/>
      <c r="E62"/>
    </row>
    <row r="63" spans="4:5" x14ac:dyDescent="0.25">
      <c r="D63"/>
      <c r="E63"/>
    </row>
    <row r="64" spans="4:5" x14ac:dyDescent="0.25">
      <c r="D64"/>
      <c r="E64"/>
    </row>
    <row r="65" spans="4:5" x14ac:dyDescent="0.25">
      <c r="D65"/>
      <c r="E65"/>
    </row>
    <row r="66" spans="4:5" x14ac:dyDescent="0.25">
      <c r="D66"/>
      <c r="E66"/>
    </row>
    <row r="67" spans="4:5" x14ac:dyDescent="0.25">
      <c r="D67"/>
      <c r="E67"/>
    </row>
    <row r="68" spans="4:5" x14ac:dyDescent="0.25">
      <c r="D68"/>
      <c r="E68"/>
    </row>
    <row r="69" spans="4:5" x14ac:dyDescent="0.25">
      <c r="D69"/>
      <c r="E69"/>
    </row>
    <row r="70" spans="4:5" x14ac:dyDescent="0.25">
      <c r="D70"/>
      <c r="E70"/>
    </row>
    <row r="71" spans="4:5" x14ac:dyDescent="0.25">
      <c r="D71"/>
      <c r="E71"/>
    </row>
    <row r="72" spans="4:5" x14ac:dyDescent="0.25">
      <c r="D72"/>
      <c r="E72"/>
    </row>
    <row r="73" spans="4:5" x14ac:dyDescent="0.25">
      <c r="D73"/>
      <c r="E73"/>
    </row>
    <row r="74" spans="4:5" x14ac:dyDescent="0.25">
      <c r="D74"/>
      <c r="E74"/>
    </row>
    <row r="75" spans="4:5" x14ac:dyDescent="0.25">
      <c r="D75"/>
      <c r="E75"/>
    </row>
    <row r="76" spans="4:5" x14ac:dyDescent="0.25">
      <c r="D76"/>
      <c r="E76"/>
    </row>
    <row r="77" spans="4:5" x14ac:dyDescent="0.25">
      <c r="D77"/>
      <c r="E77"/>
    </row>
    <row r="78" spans="4:5" x14ac:dyDescent="0.25">
      <c r="D78"/>
      <c r="E78"/>
    </row>
    <row r="79" spans="4:5" x14ac:dyDescent="0.25">
      <c r="D79"/>
      <c r="E79"/>
    </row>
    <row r="80" spans="4:5" x14ac:dyDescent="0.25">
      <c r="D80"/>
      <c r="E80"/>
    </row>
    <row r="81" spans="4:5" x14ac:dyDescent="0.25">
      <c r="D81"/>
      <c r="E81"/>
    </row>
    <row r="82" spans="4:5" x14ac:dyDescent="0.25">
      <c r="D82"/>
      <c r="E82"/>
    </row>
    <row r="83" spans="4:5" x14ac:dyDescent="0.25">
      <c r="D83"/>
      <c r="E83"/>
    </row>
    <row r="84" spans="4:5" x14ac:dyDescent="0.25">
      <c r="D84"/>
      <c r="E84"/>
    </row>
    <row r="85" spans="4:5" x14ac:dyDescent="0.25">
      <c r="D85"/>
      <c r="E85"/>
    </row>
    <row r="86" spans="4:5" x14ac:dyDescent="0.25">
      <c r="D86"/>
      <c r="E86"/>
    </row>
    <row r="87" spans="4:5" x14ac:dyDescent="0.25">
      <c r="D87"/>
      <c r="E87"/>
    </row>
    <row r="88" spans="4:5" x14ac:dyDescent="0.25">
      <c r="D88"/>
      <c r="E88"/>
    </row>
    <row r="89" spans="4:5" x14ac:dyDescent="0.25">
      <c r="D89"/>
      <c r="E89"/>
    </row>
    <row r="90" spans="4:5" x14ac:dyDescent="0.25">
      <c r="D90"/>
      <c r="E90"/>
    </row>
    <row r="91" spans="4:5" x14ac:dyDescent="0.25">
      <c r="D91"/>
      <c r="E91"/>
    </row>
    <row r="92" spans="4:5" x14ac:dyDescent="0.25">
      <c r="D92"/>
      <c r="E92"/>
    </row>
    <row r="93" spans="4:5" x14ac:dyDescent="0.25">
      <c r="D93"/>
      <c r="E93"/>
    </row>
    <row r="94" spans="4:5" x14ac:dyDescent="0.25">
      <c r="D94"/>
      <c r="E94"/>
    </row>
    <row r="95" spans="4:5" x14ac:dyDescent="0.25">
      <c r="D95"/>
      <c r="E95"/>
    </row>
    <row r="96" spans="4:5" x14ac:dyDescent="0.25">
      <c r="D96"/>
      <c r="E96"/>
    </row>
    <row r="97" spans="4:5" x14ac:dyDescent="0.25">
      <c r="D97"/>
      <c r="E97"/>
    </row>
    <row r="98" spans="4:5" x14ac:dyDescent="0.25">
      <c r="D98"/>
      <c r="E98"/>
    </row>
    <row r="99" spans="4:5" x14ac:dyDescent="0.25">
      <c r="D99"/>
      <c r="E99"/>
    </row>
    <row r="100" spans="4:5" x14ac:dyDescent="0.25">
      <c r="D100"/>
      <c r="E100"/>
    </row>
    <row r="101" spans="4:5" x14ac:dyDescent="0.25">
      <c r="D101"/>
      <c r="E101"/>
    </row>
    <row r="102" spans="4:5" x14ac:dyDescent="0.25">
      <c r="D102"/>
      <c r="E102"/>
    </row>
    <row r="103" spans="4:5" x14ac:dyDescent="0.25">
      <c r="D103"/>
      <c r="E103"/>
    </row>
    <row r="104" spans="4:5" x14ac:dyDescent="0.25">
      <c r="D104"/>
      <c r="E104"/>
    </row>
    <row r="105" spans="4:5" x14ac:dyDescent="0.25">
      <c r="D105"/>
      <c r="E105"/>
    </row>
    <row r="106" spans="4:5" x14ac:dyDescent="0.25">
      <c r="D106"/>
      <c r="E106"/>
    </row>
    <row r="107" spans="4:5" x14ac:dyDescent="0.25">
      <c r="D107"/>
      <c r="E107"/>
    </row>
    <row r="108" spans="4:5" x14ac:dyDescent="0.25">
      <c r="D108"/>
      <c r="E108"/>
    </row>
    <row r="109" spans="4:5" x14ac:dyDescent="0.25">
      <c r="D109"/>
      <c r="E109"/>
    </row>
    <row r="110" spans="4:5" x14ac:dyDescent="0.25">
      <c r="D110"/>
      <c r="E110"/>
    </row>
    <row r="111" spans="4:5" x14ac:dyDescent="0.25">
      <c r="D111"/>
      <c r="E111"/>
    </row>
    <row r="112" spans="4:5" x14ac:dyDescent="0.25">
      <c r="D112"/>
      <c r="E112"/>
    </row>
    <row r="113" spans="4:5" x14ac:dyDescent="0.25">
      <c r="D113"/>
      <c r="E113"/>
    </row>
    <row r="114" spans="4:5" x14ac:dyDescent="0.25">
      <c r="D114"/>
      <c r="E114"/>
    </row>
    <row r="115" spans="4:5" x14ac:dyDescent="0.25">
      <c r="D115"/>
      <c r="E115"/>
    </row>
    <row r="116" spans="4:5" x14ac:dyDescent="0.25">
      <c r="D116"/>
      <c r="E116"/>
    </row>
    <row r="117" spans="4:5" x14ac:dyDescent="0.25">
      <c r="D117"/>
      <c r="E117"/>
    </row>
    <row r="118" spans="4:5" x14ac:dyDescent="0.25">
      <c r="D118"/>
      <c r="E118"/>
    </row>
    <row r="119" spans="4:5" x14ac:dyDescent="0.25">
      <c r="D119"/>
      <c r="E119"/>
    </row>
    <row r="120" spans="4:5" x14ac:dyDescent="0.25">
      <c r="D120"/>
      <c r="E120"/>
    </row>
    <row r="121" spans="4:5" x14ac:dyDescent="0.25">
      <c r="D121"/>
      <c r="E121"/>
    </row>
    <row r="122" spans="4:5" x14ac:dyDescent="0.25">
      <c r="D122"/>
      <c r="E122"/>
    </row>
    <row r="123" spans="4:5" x14ac:dyDescent="0.25">
      <c r="D123"/>
      <c r="E123"/>
    </row>
    <row r="124" spans="4:5" x14ac:dyDescent="0.25">
      <c r="D124"/>
      <c r="E124"/>
    </row>
    <row r="125" spans="4:5" x14ac:dyDescent="0.25">
      <c r="D125"/>
      <c r="E125"/>
    </row>
    <row r="126" spans="4:5" x14ac:dyDescent="0.25">
      <c r="D126"/>
      <c r="E126"/>
    </row>
    <row r="127" spans="4:5" x14ac:dyDescent="0.25">
      <c r="D127"/>
      <c r="E127"/>
    </row>
    <row r="128" spans="4:5" x14ac:dyDescent="0.25">
      <c r="D128"/>
      <c r="E128"/>
    </row>
    <row r="129" spans="4:5" x14ac:dyDescent="0.25">
      <c r="D129"/>
      <c r="E129"/>
    </row>
    <row r="130" spans="4:5" x14ac:dyDescent="0.25">
      <c r="D130"/>
      <c r="E130"/>
    </row>
    <row r="131" spans="4:5" x14ac:dyDescent="0.25">
      <c r="D131"/>
      <c r="E131"/>
    </row>
    <row r="132" spans="4:5" x14ac:dyDescent="0.25">
      <c r="D132"/>
      <c r="E132"/>
    </row>
    <row r="133" spans="4:5" x14ac:dyDescent="0.25">
      <c r="D133"/>
      <c r="E133"/>
    </row>
    <row r="134" spans="4:5" x14ac:dyDescent="0.25">
      <c r="D134"/>
      <c r="E134"/>
    </row>
    <row r="135" spans="4:5" x14ac:dyDescent="0.25">
      <c r="D135"/>
      <c r="E135"/>
    </row>
    <row r="136" spans="4:5" x14ac:dyDescent="0.25">
      <c r="D136"/>
      <c r="E136"/>
    </row>
    <row r="137" spans="4:5" x14ac:dyDescent="0.25">
      <c r="D137"/>
      <c r="E137"/>
    </row>
    <row r="138" spans="4:5" x14ac:dyDescent="0.25">
      <c r="D138"/>
      <c r="E138"/>
    </row>
    <row r="139" spans="4:5" x14ac:dyDescent="0.25">
      <c r="D139"/>
      <c r="E139"/>
    </row>
    <row r="140" spans="4:5" x14ac:dyDescent="0.25">
      <c r="D140"/>
      <c r="E140"/>
    </row>
    <row r="141" spans="4:5" x14ac:dyDescent="0.25">
      <c r="D141"/>
      <c r="E141"/>
    </row>
    <row r="142" spans="4:5" x14ac:dyDescent="0.25">
      <c r="D142"/>
      <c r="E142"/>
    </row>
    <row r="143" spans="4:5" x14ac:dyDescent="0.25">
      <c r="D143"/>
      <c r="E143"/>
    </row>
    <row r="144" spans="4:5" x14ac:dyDescent="0.25">
      <c r="D144"/>
      <c r="E144"/>
    </row>
    <row r="145" spans="4:5" x14ac:dyDescent="0.25">
      <c r="D145"/>
      <c r="E145"/>
    </row>
    <row r="146" spans="4:5" x14ac:dyDescent="0.25">
      <c r="D146"/>
      <c r="E146"/>
    </row>
    <row r="147" spans="4:5" x14ac:dyDescent="0.25">
      <c r="D147"/>
      <c r="E147"/>
    </row>
    <row r="148" spans="4:5" x14ac:dyDescent="0.25">
      <c r="D148"/>
      <c r="E148"/>
    </row>
    <row r="149" spans="4:5" x14ac:dyDescent="0.25">
      <c r="D149"/>
      <c r="E149"/>
    </row>
    <row r="150" spans="4:5" x14ac:dyDescent="0.25">
      <c r="D150"/>
      <c r="E150"/>
    </row>
    <row r="151" spans="4:5" x14ac:dyDescent="0.25">
      <c r="D151"/>
      <c r="E151"/>
    </row>
    <row r="152" spans="4:5" x14ac:dyDescent="0.25">
      <c r="D152"/>
      <c r="E152"/>
    </row>
    <row r="153" spans="4:5" x14ac:dyDescent="0.25">
      <c r="D153"/>
      <c r="E153"/>
    </row>
    <row r="154" spans="4:5" x14ac:dyDescent="0.25">
      <c r="D154"/>
      <c r="E154"/>
    </row>
    <row r="155" spans="4:5" x14ac:dyDescent="0.25">
      <c r="D155"/>
      <c r="E155"/>
    </row>
    <row r="156" spans="4:5" x14ac:dyDescent="0.25">
      <c r="D156"/>
      <c r="E156"/>
    </row>
    <row r="157" spans="4:5" x14ac:dyDescent="0.25">
      <c r="D157"/>
      <c r="E157"/>
    </row>
    <row r="158" spans="4:5" x14ac:dyDescent="0.25">
      <c r="D158"/>
      <c r="E158"/>
    </row>
    <row r="159" spans="4:5" x14ac:dyDescent="0.25">
      <c r="D159"/>
      <c r="E159"/>
    </row>
    <row r="160" spans="4:5" x14ac:dyDescent="0.25">
      <c r="D160"/>
      <c r="E160"/>
    </row>
    <row r="161" spans="4:5" x14ac:dyDescent="0.25">
      <c r="D161"/>
      <c r="E161"/>
    </row>
    <row r="162" spans="4:5" x14ac:dyDescent="0.25">
      <c r="D162"/>
      <c r="E162"/>
    </row>
    <row r="163" spans="4:5" x14ac:dyDescent="0.25">
      <c r="D163"/>
      <c r="E163"/>
    </row>
    <row r="164" spans="4:5" x14ac:dyDescent="0.25">
      <c r="D164"/>
      <c r="E164"/>
    </row>
    <row r="165" spans="4:5" x14ac:dyDescent="0.25">
      <c r="D165"/>
      <c r="E165"/>
    </row>
    <row r="166" spans="4:5" x14ac:dyDescent="0.25">
      <c r="D166"/>
      <c r="E166"/>
    </row>
    <row r="167" spans="4:5" x14ac:dyDescent="0.25">
      <c r="D167"/>
      <c r="E167"/>
    </row>
    <row r="168" spans="4:5" x14ac:dyDescent="0.25">
      <c r="D168"/>
      <c r="E168"/>
    </row>
    <row r="169" spans="4:5" x14ac:dyDescent="0.25">
      <c r="D169"/>
      <c r="E169"/>
    </row>
    <row r="170" spans="4:5" x14ac:dyDescent="0.25">
      <c r="D170"/>
      <c r="E170"/>
    </row>
    <row r="171" spans="4:5" x14ac:dyDescent="0.25">
      <c r="D171"/>
      <c r="E171"/>
    </row>
    <row r="172" spans="4:5" x14ac:dyDescent="0.25">
      <c r="D172"/>
      <c r="E172"/>
    </row>
    <row r="173" spans="4:5" x14ac:dyDescent="0.25">
      <c r="D173"/>
      <c r="E173"/>
    </row>
    <row r="174" spans="4:5" x14ac:dyDescent="0.25">
      <c r="D174"/>
      <c r="E174"/>
    </row>
    <row r="175" spans="4:5" x14ac:dyDescent="0.25">
      <c r="D175"/>
      <c r="E175"/>
    </row>
    <row r="176" spans="4:5" x14ac:dyDescent="0.25">
      <c r="D176"/>
      <c r="E176"/>
    </row>
    <row r="177" spans="4:5" x14ac:dyDescent="0.25">
      <c r="D177"/>
      <c r="E177"/>
    </row>
    <row r="178" spans="4:5" x14ac:dyDescent="0.25">
      <c r="D178"/>
      <c r="E178"/>
    </row>
    <row r="179" spans="4:5" x14ac:dyDescent="0.25">
      <c r="D179"/>
      <c r="E179"/>
    </row>
    <row r="180" spans="4:5" x14ac:dyDescent="0.25">
      <c r="D180"/>
      <c r="E180"/>
    </row>
    <row r="181" spans="4:5" x14ac:dyDescent="0.25">
      <c r="D181"/>
      <c r="E181"/>
    </row>
    <row r="182" spans="4:5" x14ac:dyDescent="0.25">
      <c r="D182"/>
      <c r="E182"/>
    </row>
    <row r="183" spans="4:5" x14ac:dyDescent="0.25">
      <c r="D183"/>
      <c r="E183"/>
    </row>
    <row r="184" spans="4:5" x14ac:dyDescent="0.25">
      <c r="D184"/>
      <c r="E184"/>
    </row>
    <row r="185" spans="4:5" x14ac:dyDescent="0.25">
      <c r="D185"/>
      <c r="E185"/>
    </row>
    <row r="186" spans="4:5" x14ac:dyDescent="0.25">
      <c r="D186"/>
      <c r="E186"/>
    </row>
    <row r="187" spans="4:5" x14ac:dyDescent="0.25">
      <c r="D187"/>
      <c r="E187"/>
    </row>
    <row r="188" spans="4:5" x14ac:dyDescent="0.25">
      <c r="D188"/>
      <c r="E188"/>
    </row>
    <row r="189" spans="4:5" x14ac:dyDescent="0.25">
      <c r="D189"/>
      <c r="E189"/>
    </row>
    <row r="190" spans="4:5" x14ac:dyDescent="0.25">
      <c r="D190"/>
      <c r="E190"/>
    </row>
    <row r="191" spans="4:5" x14ac:dyDescent="0.25">
      <c r="D191"/>
      <c r="E191"/>
    </row>
    <row r="192" spans="4:5" x14ac:dyDescent="0.25">
      <c r="D192"/>
      <c r="E192"/>
    </row>
    <row r="193" spans="4:5" x14ac:dyDescent="0.25">
      <c r="D193"/>
      <c r="E193"/>
    </row>
    <row r="194" spans="4:5" x14ac:dyDescent="0.25">
      <c r="D194"/>
      <c r="E194"/>
    </row>
    <row r="195" spans="4:5" x14ac:dyDescent="0.25">
      <c r="D195"/>
      <c r="E195"/>
    </row>
    <row r="196" spans="4:5" x14ac:dyDescent="0.25">
      <c r="D196"/>
      <c r="E196"/>
    </row>
    <row r="197" spans="4:5" x14ac:dyDescent="0.25">
      <c r="D197"/>
      <c r="E197"/>
    </row>
    <row r="198" spans="4:5" x14ac:dyDescent="0.25">
      <c r="D198"/>
      <c r="E198"/>
    </row>
    <row r="199" spans="4:5" x14ac:dyDescent="0.25">
      <c r="D199"/>
      <c r="E199"/>
    </row>
    <row r="200" spans="4:5" x14ac:dyDescent="0.25">
      <c r="D200"/>
      <c r="E200"/>
    </row>
    <row r="201" spans="4:5" x14ac:dyDescent="0.25">
      <c r="D201"/>
      <c r="E201"/>
    </row>
    <row r="202" spans="4:5" x14ac:dyDescent="0.25">
      <c r="D202"/>
      <c r="E202"/>
    </row>
    <row r="203" spans="4:5" x14ac:dyDescent="0.25">
      <c r="D203"/>
      <c r="E203"/>
    </row>
    <row r="204" spans="4:5" x14ac:dyDescent="0.25">
      <c r="D204"/>
      <c r="E204"/>
    </row>
    <row r="205" spans="4:5" x14ac:dyDescent="0.25">
      <c r="D205"/>
      <c r="E205"/>
    </row>
    <row r="206" spans="4:5" x14ac:dyDescent="0.25">
      <c r="D206"/>
      <c r="E206"/>
    </row>
    <row r="207" spans="4:5" x14ac:dyDescent="0.25">
      <c r="D207"/>
      <c r="E207"/>
    </row>
    <row r="208" spans="4:5" x14ac:dyDescent="0.25">
      <c r="D208"/>
      <c r="E208"/>
    </row>
    <row r="209" spans="4:5" x14ac:dyDescent="0.25">
      <c r="D209"/>
      <c r="E209"/>
    </row>
    <row r="210" spans="4:5" x14ac:dyDescent="0.25">
      <c r="D210"/>
      <c r="E210"/>
    </row>
    <row r="211" spans="4:5" x14ac:dyDescent="0.25">
      <c r="D211"/>
      <c r="E211"/>
    </row>
    <row r="212" spans="4:5" x14ac:dyDescent="0.25">
      <c r="D212"/>
      <c r="E212"/>
    </row>
    <row r="213" spans="4:5" x14ac:dyDescent="0.25">
      <c r="D213"/>
      <c r="E213"/>
    </row>
    <row r="214" spans="4:5" x14ac:dyDescent="0.25">
      <c r="D214"/>
      <c r="E214"/>
    </row>
    <row r="215" spans="4:5" x14ac:dyDescent="0.25">
      <c r="D215"/>
      <c r="E215"/>
    </row>
    <row r="216" spans="4:5" x14ac:dyDescent="0.25">
      <c r="D216"/>
      <c r="E216"/>
    </row>
    <row r="217" spans="4:5" x14ac:dyDescent="0.25">
      <c r="D217"/>
      <c r="E217"/>
    </row>
    <row r="218" spans="4:5" x14ac:dyDescent="0.25">
      <c r="D218"/>
      <c r="E218"/>
    </row>
    <row r="219" spans="4:5" x14ac:dyDescent="0.25">
      <c r="D219"/>
      <c r="E219"/>
    </row>
    <row r="220" spans="4:5" x14ac:dyDescent="0.25">
      <c r="D220"/>
      <c r="E220"/>
    </row>
    <row r="221" spans="4:5" x14ac:dyDescent="0.25">
      <c r="D221"/>
      <c r="E221"/>
    </row>
    <row r="222" spans="4:5" x14ac:dyDescent="0.25">
      <c r="D222"/>
      <c r="E222"/>
    </row>
    <row r="223" spans="4:5" x14ac:dyDescent="0.25">
      <c r="D223"/>
      <c r="E223"/>
    </row>
    <row r="224" spans="4:5" x14ac:dyDescent="0.25">
      <c r="D224"/>
      <c r="E224"/>
    </row>
    <row r="225" spans="4:5" x14ac:dyDescent="0.25">
      <c r="D225"/>
      <c r="E225"/>
    </row>
    <row r="226" spans="4:5" x14ac:dyDescent="0.25">
      <c r="D226"/>
      <c r="E226"/>
    </row>
    <row r="227" spans="4:5" x14ac:dyDescent="0.25">
      <c r="D227"/>
      <c r="E227"/>
    </row>
    <row r="228" spans="4:5" x14ac:dyDescent="0.25">
      <c r="D228"/>
      <c r="E228"/>
    </row>
    <row r="229" spans="4:5" x14ac:dyDescent="0.25">
      <c r="D229"/>
      <c r="E229"/>
    </row>
    <row r="230" spans="4:5" x14ac:dyDescent="0.25">
      <c r="D230"/>
      <c r="E230"/>
    </row>
    <row r="231" spans="4:5" x14ac:dyDescent="0.25">
      <c r="D231"/>
      <c r="E231"/>
    </row>
    <row r="232" spans="4:5" x14ac:dyDescent="0.25">
      <c r="D232"/>
      <c r="E232"/>
    </row>
    <row r="233" spans="4:5" x14ac:dyDescent="0.25">
      <c r="D233"/>
      <c r="E233"/>
    </row>
    <row r="234" spans="4:5" x14ac:dyDescent="0.25">
      <c r="D234"/>
      <c r="E234"/>
    </row>
    <row r="235" spans="4:5" x14ac:dyDescent="0.25">
      <c r="D235"/>
      <c r="E235"/>
    </row>
    <row r="236" spans="4:5" x14ac:dyDescent="0.25">
      <c r="D236"/>
      <c r="E236"/>
    </row>
    <row r="237" spans="4:5" x14ac:dyDescent="0.25">
      <c r="D237"/>
      <c r="E237"/>
    </row>
    <row r="238" spans="4:5" x14ac:dyDescent="0.25">
      <c r="D238"/>
      <c r="E238"/>
    </row>
    <row r="239" spans="4:5" x14ac:dyDescent="0.25">
      <c r="D239"/>
      <c r="E239"/>
    </row>
    <row r="240" spans="4:5" x14ac:dyDescent="0.25">
      <c r="D240"/>
      <c r="E240"/>
    </row>
    <row r="241" spans="4:5" x14ac:dyDescent="0.25">
      <c r="D241"/>
      <c r="E241"/>
    </row>
    <row r="242" spans="4:5" x14ac:dyDescent="0.25">
      <c r="D242"/>
      <c r="E242"/>
    </row>
    <row r="243" spans="4:5" x14ac:dyDescent="0.25">
      <c r="D243"/>
      <c r="E243"/>
    </row>
    <row r="244" spans="4:5" x14ac:dyDescent="0.25">
      <c r="D244"/>
      <c r="E244"/>
    </row>
    <row r="245" spans="4:5" x14ac:dyDescent="0.25">
      <c r="D245"/>
      <c r="E245"/>
    </row>
    <row r="246" spans="4:5" x14ac:dyDescent="0.25">
      <c r="D246"/>
      <c r="E246"/>
    </row>
    <row r="247" spans="4:5" x14ac:dyDescent="0.25">
      <c r="D247"/>
      <c r="E247"/>
    </row>
    <row r="248" spans="4:5" x14ac:dyDescent="0.25">
      <c r="D248"/>
      <c r="E248"/>
    </row>
    <row r="249" spans="4:5" x14ac:dyDescent="0.25">
      <c r="D249"/>
      <c r="E249"/>
    </row>
    <row r="250" spans="4:5" x14ac:dyDescent="0.25">
      <c r="D250"/>
      <c r="E250"/>
    </row>
    <row r="251" spans="4:5" x14ac:dyDescent="0.25">
      <c r="D251"/>
      <c r="E251"/>
    </row>
    <row r="252" spans="4:5" x14ac:dyDescent="0.25">
      <c r="D252"/>
      <c r="E252"/>
    </row>
    <row r="253" spans="4:5" x14ac:dyDescent="0.25">
      <c r="D253"/>
      <c r="E253"/>
    </row>
    <row r="254" spans="4:5" x14ac:dyDescent="0.25">
      <c r="D254"/>
      <c r="E254"/>
    </row>
    <row r="255" spans="4:5" x14ac:dyDescent="0.25">
      <c r="D255"/>
      <c r="E255"/>
    </row>
    <row r="256" spans="4:5" x14ac:dyDescent="0.25">
      <c r="D256"/>
      <c r="E256"/>
    </row>
    <row r="257" spans="4:5" x14ac:dyDescent="0.25">
      <c r="D257"/>
      <c r="E257"/>
    </row>
    <row r="258" spans="4:5" x14ac:dyDescent="0.25">
      <c r="D258"/>
      <c r="E258"/>
    </row>
    <row r="259" spans="4:5" x14ac:dyDescent="0.25">
      <c r="D259"/>
      <c r="E259"/>
    </row>
    <row r="260" spans="4:5" x14ac:dyDescent="0.25">
      <c r="D260"/>
      <c r="E260"/>
    </row>
    <row r="261" spans="4:5" x14ac:dyDescent="0.25">
      <c r="D261"/>
      <c r="E261"/>
    </row>
    <row r="262" spans="4:5" x14ac:dyDescent="0.25">
      <c r="D262"/>
      <c r="E262"/>
    </row>
    <row r="263" spans="4:5" x14ac:dyDescent="0.25">
      <c r="D263"/>
      <c r="E263"/>
    </row>
    <row r="264" spans="4:5" x14ac:dyDescent="0.25">
      <c r="D264"/>
      <c r="E264"/>
    </row>
    <row r="265" spans="4:5" x14ac:dyDescent="0.25">
      <c r="D265"/>
      <c r="E265"/>
    </row>
    <row r="266" spans="4:5" x14ac:dyDescent="0.25">
      <c r="D266"/>
      <c r="E266"/>
    </row>
    <row r="267" spans="4:5" x14ac:dyDescent="0.25">
      <c r="D267"/>
      <c r="E267"/>
    </row>
    <row r="268" spans="4:5" x14ac:dyDescent="0.25">
      <c r="D268"/>
      <c r="E268"/>
    </row>
    <row r="269" spans="4:5" x14ac:dyDescent="0.25">
      <c r="D269"/>
      <c r="E269"/>
    </row>
    <row r="270" spans="4:5" x14ac:dyDescent="0.25">
      <c r="D270"/>
      <c r="E270"/>
    </row>
    <row r="271" spans="4:5" x14ac:dyDescent="0.25">
      <c r="D271"/>
      <c r="E271"/>
    </row>
    <row r="272" spans="4:5" x14ac:dyDescent="0.25">
      <c r="D272"/>
      <c r="E272"/>
    </row>
    <row r="273" spans="4:5" x14ac:dyDescent="0.25">
      <c r="D273"/>
      <c r="E273"/>
    </row>
    <row r="274" spans="4:5" x14ac:dyDescent="0.25">
      <c r="D274"/>
      <c r="E274"/>
    </row>
    <row r="275" spans="4:5" x14ac:dyDescent="0.25">
      <c r="D275"/>
      <c r="E275"/>
    </row>
    <row r="276" spans="4:5" x14ac:dyDescent="0.25">
      <c r="D276"/>
      <c r="E276"/>
    </row>
    <row r="277" spans="4:5" x14ac:dyDescent="0.25">
      <c r="D277"/>
      <c r="E277"/>
    </row>
    <row r="278" spans="4:5" x14ac:dyDescent="0.25">
      <c r="D278"/>
      <c r="E278"/>
    </row>
    <row r="279" spans="4:5" x14ac:dyDescent="0.25">
      <c r="D279"/>
      <c r="E279"/>
    </row>
    <row r="280" spans="4:5" x14ac:dyDescent="0.25">
      <c r="D280"/>
      <c r="E280"/>
    </row>
    <row r="281" spans="4:5" x14ac:dyDescent="0.25">
      <c r="D281"/>
      <c r="E281"/>
    </row>
    <row r="282" spans="4:5" x14ac:dyDescent="0.25">
      <c r="D282"/>
      <c r="E282"/>
    </row>
    <row r="283" spans="4:5" x14ac:dyDescent="0.25">
      <c r="D283"/>
      <c r="E283"/>
    </row>
    <row r="284" spans="4:5" x14ac:dyDescent="0.25">
      <c r="D284"/>
      <c r="E284"/>
    </row>
    <row r="285" spans="4:5" x14ac:dyDescent="0.25">
      <c r="D285"/>
      <c r="E285"/>
    </row>
    <row r="286" spans="4:5" x14ac:dyDescent="0.25">
      <c r="D286"/>
      <c r="E286"/>
    </row>
    <row r="287" spans="4:5" x14ac:dyDescent="0.25">
      <c r="D287"/>
      <c r="E287"/>
    </row>
    <row r="288" spans="4:5" x14ac:dyDescent="0.25">
      <c r="D288"/>
      <c r="E288"/>
    </row>
    <row r="289" spans="4:5" x14ac:dyDescent="0.25">
      <c r="D289"/>
      <c r="E289"/>
    </row>
    <row r="290" spans="4:5" x14ac:dyDescent="0.25">
      <c r="D290"/>
      <c r="E290"/>
    </row>
    <row r="291" spans="4:5" x14ac:dyDescent="0.25">
      <c r="D291"/>
      <c r="E291"/>
    </row>
    <row r="292" spans="4:5" x14ac:dyDescent="0.25">
      <c r="D292"/>
      <c r="E292"/>
    </row>
    <row r="293" spans="4:5" x14ac:dyDescent="0.25">
      <c r="D293"/>
      <c r="E293"/>
    </row>
    <row r="294" spans="4:5" x14ac:dyDescent="0.25">
      <c r="D294"/>
      <c r="E294"/>
    </row>
    <row r="295" spans="4:5" x14ac:dyDescent="0.25">
      <c r="D295"/>
      <c r="E295"/>
    </row>
    <row r="296" spans="4:5" x14ac:dyDescent="0.25">
      <c r="D296"/>
      <c r="E296"/>
    </row>
    <row r="297" spans="4:5" x14ac:dyDescent="0.25">
      <c r="D297"/>
      <c r="E297"/>
    </row>
    <row r="298" spans="4:5" x14ac:dyDescent="0.25">
      <c r="D298"/>
      <c r="E298"/>
    </row>
    <row r="299" spans="4:5" x14ac:dyDescent="0.25">
      <c r="D299"/>
      <c r="E299"/>
    </row>
    <row r="300" spans="4:5" x14ac:dyDescent="0.25">
      <c r="D300"/>
      <c r="E300"/>
    </row>
    <row r="301" spans="4:5" x14ac:dyDescent="0.25">
      <c r="D301"/>
      <c r="E301"/>
    </row>
    <row r="302" spans="4:5" x14ac:dyDescent="0.25">
      <c r="D302"/>
      <c r="E302"/>
    </row>
    <row r="303" spans="4:5" x14ac:dyDescent="0.25">
      <c r="D303"/>
      <c r="E303"/>
    </row>
    <row r="304" spans="4:5" x14ac:dyDescent="0.25">
      <c r="D304"/>
      <c r="E304"/>
    </row>
    <row r="305" spans="4:5" x14ac:dyDescent="0.25">
      <c r="D305"/>
      <c r="E305"/>
    </row>
    <row r="306" spans="4:5" x14ac:dyDescent="0.25">
      <c r="D306"/>
      <c r="E306"/>
    </row>
    <row r="307" spans="4:5" x14ac:dyDescent="0.25">
      <c r="D307"/>
      <c r="E307"/>
    </row>
    <row r="308" spans="4:5" x14ac:dyDescent="0.25">
      <c r="D308"/>
      <c r="E308"/>
    </row>
    <row r="309" spans="4:5" x14ac:dyDescent="0.25">
      <c r="D309"/>
      <c r="E309"/>
    </row>
    <row r="310" spans="4:5" x14ac:dyDescent="0.25">
      <c r="D310"/>
      <c r="E310"/>
    </row>
    <row r="311" spans="4:5" x14ac:dyDescent="0.25">
      <c r="D311"/>
      <c r="E311"/>
    </row>
    <row r="312" spans="4:5" x14ac:dyDescent="0.25">
      <c r="D312"/>
      <c r="E312"/>
    </row>
    <row r="313" spans="4:5" x14ac:dyDescent="0.25">
      <c r="D313"/>
      <c r="E313"/>
    </row>
    <row r="314" spans="4:5" x14ac:dyDescent="0.25">
      <c r="D314"/>
      <c r="E314"/>
    </row>
    <row r="315" spans="4:5" x14ac:dyDescent="0.25">
      <c r="D315"/>
      <c r="E315"/>
    </row>
    <row r="316" spans="4:5" x14ac:dyDescent="0.25">
      <c r="D316"/>
      <c r="E316"/>
    </row>
    <row r="317" spans="4:5" x14ac:dyDescent="0.25">
      <c r="D317"/>
      <c r="E317"/>
    </row>
    <row r="318" spans="4:5" x14ac:dyDescent="0.25">
      <c r="D318"/>
      <c r="E318"/>
    </row>
    <row r="319" spans="4:5" x14ac:dyDescent="0.25">
      <c r="D319"/>
      <c r="E319"/>
    </row>
    <row r="320" spans="4:5" x14ac:dyDescent="0.25">
      <c r="D320"/>
      <c r="E320"/>
    </row>
    <row r="321" spans="4:5" x14ac:dyDescent="0.25">
      <c r="D321"/>
      <c r="E321"/>
    </row>
    <row r="322" spans="4:5" x14ac:dyDescent="0.25">
      <c r="D322"/>
      <c r="E322"/>
    </row>
    <row r="323" spans="4:5" x14ac:dyDescent="0.25">
      <c r="D323"/>
      <c r="E323"/>
    </row>
    <row r="324" spans="4:5" x14ac:dyDescent="0.25">
      <c r="D324"/>
      <c r="E324"/>
    </row>
    <row r="325" spans="4:5" x14ac:dyDescent="0.25">
      <c r="D325"/>
      <c r="E325"/>
    </row>
    <row r="326" spans="4:5" x14ac:dyDescent="0.25">
      <c r="D326"/>
      <c r="E326"/>
    </row>
    <row r="327" spans="4:5" x14ac:dyDescent="0.25">
      <c r="D327"/>
      <c r="E327"/>
    </row>
    <row r="328" spans="4:5" x14ac:dyDescent="0.25">
      <c r="D328"/>
      <c r="E328"/>
    </row>
    <row r="329" spans="4:5" x14ac:dyDescent="0.25">
      <c r="D329"/>
      <c r="E329"/>
    </row>
    <row r="330" spans="4:5" x14ac:dyDescent="0.25">
      <c r="D330"/>
      <c r="E330"/>
    </row>
    <row r="331" spans="4:5" x14ac:dyDescent="0.25">
      <c r="D331"/>
      <c r="E331"/>
    </row>
    <row r="332" spans="4:5" x14ac:dyDescent="0.25">
      <c r="D332"/>
      <c r="E332"/>
    </row>
    <row r="333" spans="4:5" x14ac:dyDescent="0.25">
      <c r="D333"/>
      <c r="E333"/>
    </row>
    <row r="334" spans="4:5" x14ac:dyDescent="0.25">
      <c r="D334"/>
      <c r="E334"/>
    </row>
    <row r="335" spans="4:5" x14ac:dyDescent="0.25">
      <c r="D335"/>
      <c r="E335"/>
    </row>
    <row r="336" spans="4:5" x14ac:dyDescent="0.25">
      <c r="D336"/>
      <c r="E336"/>
    </row>
    <row r="337" spans="4:5" x14ac:dyDescent="0.25">
      <c r="D337"/>
      <c r="E337"/>
    </row>
    <row r="338" spans="4:5" x14ac:dyDescent="0.25">
      <c r="D338"/>
      <c r="E338"/>
    </row>
    <row r="339" spans="4:5" x14ac:dyDescent="0.25">
      <c r="D339"/>
      <c r="E339"/>
    </row>
    <row r="340" spans="4:5" x14ac:dyDescent="0.25">
      <c r="D340"/>
      <c r="E340"/>
    </row>
    <row r="341" spans="4:5" x14ac:dyDescent="0.25">
      <c r="D341"/>
      <c r="E341"/>
    </row>
    <row r="342" spans="4:5" x14ac:dyDescent="0.25">
      <c r="D342"/>
      <c r="E342"/>
    </row>
    <row r="343" spans="4:5" x14ac:dyDescent="0.25">
      <c r="D343"/>
      <c r="E343"/>
    </row>
    <row r="344" spans="4:5" x14ac:dyDescent="0.25">
      <c r="D344"/>
      <c r="E344"/>
    </row>
    <row r="345" spans="4:5" x14ac:dyDescent="0.25">
      <c r="D345"/>
      <c r="E345"/>
    </row>
    <row r="346" spans="4:5" x14ac:dyDescent="0.25">
      <c r="D346"/>
      <c r="E346"/>
    </row>
    <row r="347" spans="4:5" x14ac:dyDescent="0.25">
      <c r="D347"/>
      <c r="E347"/>
    </row>
    <row r="348" spans="4:5" x14ac:dyDescent="0.25">
      <c r="D348"/>
      <c r="E348"/>
    </row>
    <row r="349" spans="4:5" x14ac:dyDescent="0.25">
      <c r="D349"/>
      <c r="E349"/>
    </row>
    <row r="350" spans="4:5" x14ac:dyDescent="0.25">
      <c r="D350"/>
      <c r="E350"/>
    </row>
    <row r="351" spans="4:5" x14ac:dyDescent="0.25">
      <c r="D351"/>
      <c r="E351"/>
    </row>
    <row r="352" spans="4:5" x14ac:dyDescent="0.25">
      <c r="D352"/>
      <c r="E352"/>
    </row>
    <row r="353" spans="4:5" x14ac:dyDescent="0.25">
      <c r="D353"/>
      <c r="E353"/>
    </row>
    <row r="354" spans="4:5" x14ac:dyDescent="0.25">
      <c r="D354"/>
      <c r="E354"/>
    </row>
    <row r="355" spans="4:5" x14ac:dyDescent="0.25">
      <c r="D355"/>
      <c r="E355"/>
    </row>
    <row r="356" spans="4:5" x14ac:dyDescent="0.25">
      <c r="D356"/>
      <c r="E356"/>
    </row>
    <row r="357" spans="4:5" x14ac:dyDescent="0.25">
      <c r="D357"/>
      <c r="E357"/>
    </row>
    <row r="358" spans="4:5" x14ac:dyDescent="0.25">
      <c r="D358"/>
      <c r="E358"/>
    </row>
    <row r="359" spans="4:5" x14ac:dyDescent="0.25">
      <c r="D359"/>
      <c r="E359"/>
    </row>
    <row r="360" spans="4:5" x14ac:dyDescent="0.25">
      <c r="D360"/>
      <c r="E360"/>
    </row>
    <row r="361" spans="4:5" x14ac:dyDescent="0.25">
      <c r="D361"/>
      <c r="E361"/>
    </row>
    <row r="362" spans="4:5" x14ac:dyDescent="0.25">
      <c r="D362"/>
      <c r="E362"/>
    </row>
    <row r="363" spans="4:5" x14ac:dyDescent="0.25">
      <c r="D363"/>
      <c r="E363"/>
    </row>
    <row r="364" spans="4:5" x14ac:dyDescent="0.25">
      <c r="D364"/>
      <c r="E364"/>
    </row>
    <row r="365" spans="4:5" x14ac:dyDescent="0.25">
      <c r="D365"/>
      <c r="E365"/>
    </row>
    <row r="366" spans="4:5" x14ac:dyDescent="0.25">
      <c r="D366"/>
      <c r="E366"/>
    </row>
    <row r="367" spans="4:5" x14ac:dyDescent="0.25">
      <c r="D367"/>
      <c r="E367"/>
    </row>
    <row r="368" spans="4:5" x14ac:dyDescent="0.25">
      <c r="D368"/>
      <c r="E368"/>
    </row>
    <row r="369" spans="4:5" x14ac:dyDescent="0.25">
      <c r="D369"/>
      <c r="E369"/>
    </row>
    <row r="370" spans="4:5" x14ac:dyDescent="0.25">
      <c r="D370"/>
      <c r="E370"/>
    </row>
    <row r="371" spans="4:5" x14ac:dyDescent="0.25">
      <c r="D371"/>
      <c r="E371"/>
    </row>
    <row r="372" spans="4:5" x14ac:dyDescent="0.25">
      <c r="D372"/>
      <c r="E372"/>
    </row>
    <row r="373" spans="4:5" x14ac:dyDescent="0.25">
      <c r="D373"/>
      <c r="E373"/>
    </row>
    <row r="374" spans="4:5" x14ac:dyDescent="0.25">
      <c r="D374"/>
      <c r="E374"/>
    </row>
    <row r="375" spans="4:5" x14ac:dyDescent="0.25">
      <c r="D375"/>
      <c r="E375"/>
    </row>
    <row r="376" spans="4:5" x14ac:dyDescent="0.25">
      <c r="D376"/>
      <c r="E376"/>
    </row>
    <row r="377" spans="4:5" x14ac:dyDescent="0.25">
      <c r="D377"/>
      <c r="E377"/>
    </row>
    <row r="378" spans="4:5" x14ac:dyDescent="0.25">
      <c r="D378"/>
      <c r="E378"/>
    </row>
    <row r="379" spans="4:5" x14ac:dyDescent="0.25">
      <c r="D379"/>
      <c r="E379"/>
    </row>
    <row r="380" spans="4:5" x14ac:dyDescent="0.25">
      <c r="D380"/>
      <c r="E380"/>
    </row>
    <row r="381" spans="4:5" x14ac:dyDescent="0.25">
      <c r="D381"/>
      <c r="E381"/>
    </row>
    <row r="382" spans="4:5" x14ac:dyDescent="0.25">
      <c r="D382"/>
      <c r="E382"/>
    </row>
    <row r="383" spans="4:5" x14ac:dyDescent="0.25">
      <c r="D383"/>
      <c r="E383"/>
    </row>
    <row r="384" spans="4:5" x14ac:dyDescent="0.25">
      <c r="D384"/>
      <c r="E384"/>
    </row>
    <row r="385" spans="4:5" x14ac:dyDescent="0.25">
      <c r="D385"/>
      <c r="E385"/>
    </row>
    <row r="386" spans="4:5" x14ac:dyDescent="0.25">
      <c r="D386"/>
      <c r="E386"/>
    </row>
    <row r="387" spans="4:5" x14ac:dyDescent="0.25">
      <c r="D387"/>
      <c r="E387"/>
    </row>
    <row r="388" spans="4:5" x14ac:dyDescent="0.25">
      <c r="D388"/>
      <c r="E388"/>
    </row>
    <row r="389" spans="4:5" x14ac:dyDescent="0.25">
      <c r="D389"/>
      <c r="E389"/>
    </row>
    <row r="390" spans="4:5" x14ac:dyDescent="0.25">
      <c r="D390"/>
      <c r="E390"/>
    </row>
    <row r="391" spans="4:5" x14ac:dyDescent="0.25">
      <c r="D391"/>
      <c r="E391"/>
    </row>
    <row r="392" spans="4:5" x14ac:dyDescent="0.25">
      <c r="D392"/>
      <c r="E392"/>
    </row>
    <row r="393" spans="4:5" x14ac:dyDescent="0.25">
      <c r="D393"/>
      <c r="E393"/>
    </row>
    <row r="394" spans="4:5" x14ac:dyDescent="0.25">
      <c r="D394"/>
      <c r="E394"/>
    </row>
    <row r="395" spans="4:5" x14ac:dyDescent="0.25">
      <c r="D395"/>
      <c r="E395"/>
    </row>
    <row r="396" spans="4:5" x14ac:dyDescent="0.25">
      <c r="D396"/>
      <c r="E396"/>
    </row>
    <row r="397" spans="4:5" x14ac:dyDescent="0.25">
      <c r="D397"/>
      <c r="E397"/>
    </row>
    <row r="398" spans="4:5" x14ac:dyDescent="0.25">
      <c r="D398"/>
      <c r="E398"/>
    </row>
    <row r="399" spans="4:5" x14ac:dyDescent="0.25">
      <c r="D399"/>
      <c r="E399"/>
    </row>
    <row r="400" spans="4:5" x14ac:dyDescent="0.25">
      <c r="D400"/>
      <c r="E400"/>
    </row>
    <row r="401" spans="4:5" x14ac:dyDescent="0.25">
      <c r="D401"/>
      <c r="E401"/>
    </row>
    <row r="402" spans="4:5" x14ac:dyDescent="0.25">
      <c r="D402"/>
      <c r="E402"/>
    </row>
    <row r="403" spans="4:5" x14ac:dyDescent="0.25">
      <c r="D403"/>
      <c r="E403"/>
    </row>
    <row r="404" spans="4:5" x14ac:dyDescent="0.25">
      <c r="D404"/>
      <c r="E404"/>
    </row>
    <row r="405" spans="4:5" x14ac:dyDescent="0.25">
      <c r="D405"/>
      <c r="E405"/>
    </row>
    <row r="406" spans="4:5" x14ac:dyDescent="0.25">
      <c r="D406"/>
      <c r="E406"/>
    </row>
    <row r="407" spans="4:5" x14ac:dyDescent="0.25">
      <c r="D407"/>
      <c r="E407"/>
    </row>
    <row r="408" spans="4:5" x14ac:dyDescent="0.25">
      <c r="D408"/>
      <c r="E408"/>
    </row>
    <row r="409" spans="4:5" x14ac:dyDescent="0.25">
      <c r="D409"/>
      <c r="E409"/>
    </row>
    <row r="410" spans="4:5" x14ac:dyDescent="0.25">
      <c r="D410"/>
      <c r="E410"/>
    </row>
    <row r="411" spans="4:5" x14ac:dyDescent="0.25">
      <c r="D411"/>
      <c r="E411"/>
    </row>
    <row r="412" spans="4:5" x14ac:dyDescent="0.25">
      <c r="D412"/>
      <c r="E412"/>
    </row>
    <row r="413" spans="4:5" x14ac:dyDescent="0.25">
      <c r="D413"/>
      <c r="E413"/>
    </row>
    <row r="414" spans="4:5" x14ac:dyDescent="0.25">
      <c r="D414"/>
      <c r="E414"/>
    </row>
    <row r="415" spans="4:5" x14ac:dyDescent="0.25">
      <c r="D415"/>
      <c r="E415"/>
    </row>
    <row r="416" spans="4:5" x14ac:dyDescent="0.25">
      <c r="D416"/>
      <c r="E416"/>
    </row>
    <row r="417" spans="4:5" x14ac:dyDescent="0.25">
      <c r="D417"/>
      <c r="E417"/>
    </row>
    <row r="418" spans="4:5" x14ac:dyDescent="0.25">
      <c r="D418"/>
      <c r="E418"/>
    </row>
    <row r="419" spans="4:5" x14ac:dyDescent="0.25">
      <c r="D419"/>
      <c r="E419"/>
    </row>
    <row r="420" spans="4:5" x14ac:dyDescent="0.25">
      <c r="D420"/>
      <c r="E420"/>
    </row>
    <row r="421" spans="4:5" x14ac:dyDescent="0.25">
      <c r="D421"/>
      <c r="E421"/>
    </row>
    <row r="422" spans="4:5" x14ac:dyDescent="0.25">
      <c r="D422"/>
      <c r="E422"/>
    </row>
    <row r="423" spans="4:5" x14ac:dyDescent="0.25">
      <c r="D423"/>
      <c r="E423"/>
    </row>
    <row r="424" spans="4:5" x14ac:dyDescent="0.25">
      <c r="D424"/>
      <c r="E424"/>
    </row>
    <row r="425" spans="4:5" x14ac:dyDescent="0.25">
      <c r="D425"/>
      <c r="E425"/>
    </row>
    <row r="426" spans="4:5" x14ac:dyDescent="0.25">
      <c r="D426"/>
      <c r="E426"/>
    </row>
    <row r="427" spans="4:5" x14ac:dyDescent="0.25">
      <c r="D427"/>
      <c r="E427"/>
    </row>
    <row r="428" spans="4:5" x14ac:dyDescent="0.25">
      <c r="D428"/>
      <c r="E428"/>
    </row>
    <row r="429" spans="4:5" x14ac:dyDescent="0.25">
      <c r="D429"/>
      <c r="E429"/>
    </row>
    <row r="430" spans="4:5" x14ac:dyDescent="0.25">
      <c r="D430"/>
      <c r="E430"/>
    </row>
    <row r="431" spans="4:5" x14ac:dyDescent="0.25">
      <c r="D431"/>
      <c r="E431"/>
    </row>
    <row r="432" spans="4:5" x14ac:dyDescent="0.25">
      <c r="D432"/>
      <c r="E432"/>
    </row>
    <row r="433" spans="4:5" x14ac:dyDescent="0.25">
      <c r="D433"/>
      <c r="E433"/>
    </row>
    <row r="434" spans="4:5" x14ac:dyDescent="0.25">
      <c r="D434"/>
      <c r="E434"/>
    </row>
    <row r="435" spans="4:5" x14ac:dyDescent="0.25">
      <c r="D435"/>
      <c r="E435"/>
    </row>
    <row r="436" spans="4:5" x14ac:dyDescent="0.25">
      <c r="D436"/>
      <c r="E436"/>
    </row>
    <row r="437" spans="4:5" x14ac:dyDescent="0.25">
      <c r="D437"/>
      <c r="E437"/>
    </row>
    <row r="438" spans="4:5" x14ac:dyDescent="0.25">
      <c r="D438"/>
      <c r="E438"/>
    </row>
    <row r="439" spans="4:5" x14ac:dyDescent="0.25">
      <c r="D439"/>
      <c r="E439"/>
    </row>
    <row r="440" spans="4:5" x14ac:dyDescent="0.25">
      <c r="D440"/>
      <c r="E440"/>
    </row>
    <row r="441" spans="4:5" x14ac:dyDescent="0.25">
      <c r="D441"/>
      <c r="E441"/>
    </row>
    <row r="442" spans="4:5" x14ac:dyDescent="0.25">
      <c r="D442"/>
      <c r="E442"/>
    </row>
    <row r="443" spans="4:5" x14ac:dyDescent="0.25">
      <c r="D443"/>
      <c r="E443"/>
    </row>
    <row r="444" spans="4:5" x14ac:dyDescent="0.25">
      <c r="D444"/>
      <c r="E444"/>
    </row>
    <row r="445" spans="4:5" x14ac:dyDescent="0.25">
      <c r="D445"/>
      <c r="E445"/>
    </row>
    <row r="446" spans="4:5" x14ac:dyDescent="0.25">
      <c r="D446"/>
      <c r="E446"/>
    </row>
    <row r="447" spans="4:5" x14ac:dyDescent="0.25">
      <c r="D447"/>
      <c r="E447"/>
    </row>
    <row r="448" spans="4:5" x14ac:dyDescent="0.25">
      <c r="D448"/>
      <c r="E448"/>
    </row>
    <row r="449" spans="4:5" x14ac:dyDescent="0.25">
      <c r="D449"/>
      <c r="E449"/>
    </row>
    <row r="450" spans="4:5" x14ac:dyDescent="0.25">
      <c r="D450"/>
      <c r="E450"/>
    </row>
    <row r="451" spans="4:5" x14ac:dyDescent="0.25">
      <c r="D451"/>
      <c r="E451"/>
    </row>
    <row r="452" spans="4:5" x14ac:dyDescent="0.25">
      <c r="D452"/>
      <c r="E452"/>
    </row>
    <row r="453" spans="4:5" x14ac:dyDescent="0.25">
      <c r="D453"/>
      <c r="E453"/>
    </row>
    <row r="454" spans="4:5" x14ac:dyDescent="0.25">
      <c r="D454"/>
      <c r="E454"/>
    </row>
    <row r="455" spans="4:5" x14ac:dyDescent="0.25">
      <c r="D455"/>
      <c r="E455"/>
    </row>
    <row r="456" spans="4:5" x14ac:dyDescent="0.25">
      <c r="D456"/>
      <c r="E456"/>
    </row>
    <row r="457" spans="4:5" x14ac:dyDescent="0.25">
      <c r="D457"/>
      <c r="E457"/>
    </row>
    <row r="458" spans="4:5" x14ac:dyDescent="0.25">
      <c r="D458"/>
      <c r="E458"/>
    </row>
    <row r="459" spans="4:5" x14ac:dyDescent="0.25">
      <c r="D459"/>
      <c r="E459"/>
    </row>
    <row r="460" spans="4:5" x14ac:dyDescent="0.25">
      <c r="D460"/>
      <c r="E460"/>
    </row>
    <row r="461" spans="4:5" x14ac:dyDescent="0.25">
      <c r="D461"/>
      <c r="E461"/>
    </row>
    <row r="462" spans="4:5" x14ac:dyDescent="0.25">
      <c r="D462"/>
      <c r="E462"/>
    </row>
    <row r="463" spans="4:5" x14ac:dyDescent="0.25">
      <c r="D463"/>
      <c r="E463"/>
    </row>
    <row r="464" spans="4:5" x14ac:dyDescent="0.25">
      <c r="D464"/>
      <c r="E464"/>
    </row>
    <row r="465" spans="4:5" x14ac:dyDescent="0.25">
      <c r="D465"/>
      <c r="E465"/>
    </row>
    <row r="466" spans="4:5" x14ac:dyDescent="0.25">
      <c r="D466"/>
      <c r="E466"/>
    </row>
    <row r="467" spans="4:5" x14ac:dyDescent="0.25">
      <c r="D467"/>
      <c r="E467"/>
    </row>
    <row r="468" spans="4:5" x14ac:dyDescent="0.25">
      <c r="D468"/>
      <c r="E468"/>
    </row>
    <row r="469" spans="4:5" x14ac:dyDescent="0.25">
      <c r="D469"/>
      <c r="E469"/>
    </row>
    <row r="470" spans="4:5" x14ac:dyDescent="0.25">
      <c r="D470"/>
      <c r="E470"/>
    </row>
    <row r="471" spans="4:5" x14ac:dyDescent="0.25">
      <c r="D471"/>
      <c r="E471"/>
    </row>
    <row r="472" spans="4:5" x14ac:dyDescent="0.25">
      <c r="D472"/>
      <c r="E472"/>
    </row>
    <row r="473" spans="4:5" x14ac:dyDescent="0.25">
      <c r="D473"/>
      <c r="E473"/>
    </row>
    <row r="474" spans="4:5" x14ac:dyDescent="0.25">
      <c r="D474"/>
      <c r="E474"/>
    </row>
    <row r="475" spans="4:5" x14ac:dyDescent="0.25">
      <c r="D475"/>
      <c r="E475"/>
    </row>
    <row r="476" spans="4:5" x14ac:dyDescent="0.25">
      <c r="D476"/>
      <c r="E476"/>
    </row>
    <row r="477" spans="4:5" x14ac:dyDescent="0.25">
      <c r="D477"/>
      <c r="E477"/>
    </row>
    <row r="478" spans="4:5" x14ac:dyDescent="0.25">
      <c r="D478"/>
      <c r="E478"/>
    </row>
    <row r="479" spans="4:5" x14ac:dyDescent="0.25">
      <c r="D479"/>
      <c r="E479"/>
    </row>
    <row r="480" spans="4:5" x14ac:dyDescent="0.25">
      <c r="D480"/>
      <c r="E480"/>
    </row>
    <row r="481" spans="4:5" x14ac:dyDescent="0.25">
      <c r="D481"/>
      <c r="E481"/>
    </row>
    <row r="482" spans="4:5" x14ac:dyDescent="0.25">
      <c r="D482"/>
      <c r="E482"/>
    </row>
    <row r="483" spans="4:5" x14ac:dyDescent="0.25">
      <c r="D483"/>
      <c r="E483"/>
    </row>
    <row r="484" spans="4:5" x14ac:dyDescent="0.25">
      <c r="D484"/>
      <c r="E484"/>
    </row>
    <row r="485" spans="4:5" x14ac:dyDescent="0.25">
      <c r="D485"/>
      <c r="E485"/>
    </row>
    <row r="486" spans="4:5" x14ac:dyDescent="0.25">
      <c r="D486"/>
      <c r="E486"/>
    </row>
    <row r="487" spans="4:5" x14ac:dyDescent="0.25">
      <c r="D487"/>
      <c r="E487"/>
    </row>
    <row r="488" spans="4:5" x14ac:dyDescent="0.25">
      <c r="D488"/>
      <c r="E488"/>
    </row>
    <row r="489" spans="4:5" x14ac:dyDescent="0.25">
      <c r="D489"/>
      <c r="E489"/>
    </row>
    <row r="490" spans="4:5" x14ac:dyDescent="0.25">
      <c r="D490"/>
      <c r="E490"/>
    </row>
    <row r="491" spans="4:5" x14ac:dyDescent="0.25">
      <c r="D491"/>
      <c r="E491"/>
    </row>
    <row r="492" spans="4:5" x14ac:dyDescent="0.25">
      <c r="D492"/>
      <c r="E492"/>
    </row>
    <row r="493" spans="4:5" x14ac:dyDescent="0.25">
      <c r="D493"/>
      <c r="E493"/>
    </row>
    <row r="494" spans="4:5" x14ac:dyDescent="0.25">
      <c r="D494"/>
      <c r="E494"/>
    </row>
    <row r="495" spans="4:5" x14ac:dyDescent="0.25">
      <c r="D495"/>
      <c r="E495"/>
    </row>
    <row r="496" spans="4:5" x14ac:dyDescent="0.25">
      <c r="D496"/>
      <c r="E496"/>
    </row>
    <row r="497" spans="4:5" x14ac:dyDescent="0.25">
      <c r="D497"/>
      <c r="E497"/>
    </row>
    <row r="498" spans="4:5" x14ac:dyDescent="0.25">
      <c r="D498"/>
      <c r="E498"/>
    </row>
    <row r="499" spans="4:5" x14ac:dyDescent="0.25">
      <c r="D499"/>
      <c r="E499"/>
    </row>
    <row r="500" spans="4:5" x14ac:dyDescent="0.25">
      <c r="D500"/>
      <c r="E500"/>
    </row>
    <row r="501" spans="4:5" x14ac:dyDescent="0.25">
      <c r="D501"/>
      <c r="E501"/>
    </row>
    <row r="502" spans="4:5" x14ac:dyDescent="0.25">
      <c r="D502"/>
      <c r="E502"/>
    </row>
    <row r="503" spans="4:5" x14ac:dyDescent="0.25">
      <c r="D503"/>
      <c r="E503"/>
    </row>
    <row r="504" spans="4:5" x14ac:dyDescent="0.25">
      <c r="D504"/>
      <c r="E504"/>
    </row>
    <row r="505" spans="4:5" x14ac:dyDescent="0.25">
      <c r="D505"/>
      <c r="E505"/>
    </row>
    <row r="506" spans="4:5" x14ac:dyDescent="0.25">
      <c r="D506"/>
      <c r="E506"/>
    </row>
    <row r="507" spans="4:5" x14ac:dyDescent="0.25">
      <c r="D507"/>
      <c r="E507"/>
    </row>
    <row r="508" spans="4:5" x14ac:dyDescent="0.25">
      <c r="D508"/>
      <c r="E508"/>
    </row>
    <row r="509" spans="4:5" x14ac:dyDescent="0.25">
      <c r="D509"/>
      <c r="E509"/>
    </row>
    <row r="510" spans="4:5" x14ac:dyDescent="0.25">
      <c r="D510"/>
      <c r="E510"/>
    </row>
    <row r="511" spans="4:5" x14ac:dyDescent="0.25">
      <c r="D511"/>
      <c r="E511"/>
    </row>
    <row r="512" spans="4:5" x14ac:dyDescent="0.25">
      <c r="D512"/>
      <c r="E512"/>
    </row>
    <row r="513" spans="4:5" x14ac:dyDescent="0.25">
      <c r="D513"/>
      <c r="E513"/>
    </row>
    <row r="514" spans="4:5" x14ac:dyDescent="0.25">
      <c r="D514"/>
      <c r="E514"/>
    </row>
    <row r="515" spans="4:5" x14ac:dyDescent="0.25">
      <c r="D515"/>
      <c r="E515"/>
    </row>
    <row r="516" spans="4:5" x14ac:dyDescent="0.25">
      <c r="D516"/>
      <c r="E516"/>
    </row>
    <row r="517" spans="4:5" x14ac:dyDescent="0.25">
      <c r="D517"/>
      <c r="E517"/>
    </row>
    <row r="518" spans="4:5" x14ac:dyDescent="0.25">
      <c r="D518"/>
      <c r="E518"/>
    </row>
    <row r="519" spans="4:5" x14ac:dyDescent="0.25">
      <c r="D519"/>
      <c r="E519"/>
    </row>
    <row r="520" spans="4:5" x14ac:dyDescent="0.25">
      <c r="D520"/>
      <c r="E520"/>
    </row>
    <row r="521" spans="4:5" x14ac:dyDescent="0.25">
      <c r="D521"/>
      <c r="E521"/>
    </row>
    <row r="522" spans="4:5" x14ac:dyDescent="0.25">
      <c r="D522"/>
      <c r="E522"/>
    </row>
    <row r="523" spans="4:5" x14ac:dyDescent="0.25">
      <c r="D523"/>
      <c r="E523"/>
    </row>
    <row r="524" spans="4:5" x14ac:dyDescent="0.25">
      <c r="D524"/>
      <c r="E524"/>
    </row>
    <row r="525" spans="4:5" x14ac:dyDescent="0.25">
      <c r="D525"/>
      <c r="E525"/>
    </row>
    <row r="526" spans="4:5" x14ac:dyDescent="0.25">
      <c r="D526"/>
      <c r="E526"/>
    </row>
    <row r="527" spans="4:5" x14ac:dyDescent="0.25">
      <c r="D527"/>
      <c r="E527"/>
    </row>
    <row r="528" spans="4:5" x14ac:dyDescent="0.25">
      <c r="D528"/>
      <c r="E528"/>
    </row>
    <row r="529" spans="4:5" x14ac:dyDescent="0.25">
      <c r="D529"/>
      <c r="E529"/>
    </row>
    <row r="530" spans="4:5" x14ac:dyDescent="0.25">
      <c r="D530"/>
      <c r="E530"/>
    </row>
    <row r="531" spans="4:5" x14ac:dyDescent="0.25">
      <c r="D531"/>
      <c r="E531"/>
    </row>
    <row r="532" spans="4:5" x14ac:dyDescent="0.25">
      <c r="D532"/>
      <c r="E532"/>
    </row>
    <row r="533" spans="4:5" x14ac:dyDescent="0.25">
      <c r="D533"/>
      <c r="E533"/>
    </row>
    <row r="534" spans="4:5" x14ac:dyDescent="0.25">
      <c r="D534"/>
      <c r="E534"/>
    </row>
    <row r="535" spans="4:5" x14ac:dyDescent="0.25">
      <c r="D535"/>
      <c r="E535"/>
    </row>
    <row r="536" spans="4:5" x14ac:dyDescent="0.25">
      <c r="D536"/>
      <c r="E536"/>
    </row>
    <row r="537" spans="4:5" x14ac:dyDescent="0.25">
      <c r="D537"/>
      <c r="E537"/>
    </row>
    <row r="538" spans="4:5" x14ac:dyDescent="0.25">
      <c r="D538"/>
      <c r="E538"/>
    </row>
    <row r="539" spans="4:5" x14ac:dyDescent="0.25">
      <c r="D539"/>
      <c r="E539"/>
    </row>
    <row r="540" spans="4:5" x14ac:dyDescent="0.25">
      <c r="D540"/>
      <c r="E540"/>
    </row>
    <row r="541" spans="4:5" x14ac:dyDescent="0.25">
      <c r="D541"/>
      <c r="E541"/>
    </row>
    <row r="542" spans="4:5" x14ac:dyDescent="0.25">
      <c r="D542"/>
      <c r="E542"/>
    </row>
    <row r="543" spans="4:5" x14ac:dyDescent="0.25">
      <c r="D543"/>
      <c r="E543"/>
    </row>
    <row r="544" spans="4:5" x14ac:dyDescent="0.25">
      <c r="D544"/>
      <c r="E544"/>
    </row>
    <row r="545" spans="4:5" x14ac:dyDescent="0.25">
      <c r="D545"/>
      <c r="E545"/>
    </row>
    <row r="546" spans="4:5" x14ac:dyDescent="0.25">
      <c r="D546"/>
      <c r="E546"/>
    </row>
    <row r="547" spans="4:5" x14ac:dyDescent="0.25">
      <c r="D547"/>
      <c r="E547"/>
    </row>
    <row r="548" spans="4:5" x14ac:dyDescent="0.25">
      <c r="D548"/>
      <c r="E548"/>
    </row>
    <row r="549" spans="4:5" x14ac:dyDescent="0.25">
      <c r="D549"/>
      <c r="E549"/>
    </row>
    <row r="550" spans="4:5" x14ac:dyDescent="0.25">
      <c r="D550"/>
      <c r="E550"/>
    </row>
    <row r="551" spans="4:5" x14ac:dyDescent="0.25">
      <c r="D551"/>
      <c r="E551"/>
    </row>
    <row r="552" spans="4:5" x14ac:dyDescent="0.25">
      <c r="D552"/>
      <c r="E552"/>
    </row>
    <row r="553" spans="4:5" x14ac:dyDescent="0.25">
      <c r="D553"/>
      <c r="E553"/>
    </row>
    <row r="554" spans="4:5" x14ac:dyDescent="0.25">
      <c r="D554"/>
      <c r="E554"/>
    </row>
    <row r="555" spans="4:5" x14ac:dyDescent="0.25">
      <c r="D555"/>
      <c r="E555"/>
    </row>
    <row r="556" spans="4:5" x14ac:dyDescent="0.25">
      <c r="D556"/>
      <c r="E556"/>
    </row>
    <row r="557" spans="4:5" x14ac:dyDescent="0.25">
      <c r="D557"/>
      <c r="E557"/>
    </row>
    <row r="558" spans="4:5" x14ac:dyDescent="0.25">
      <c r="D558"/>
      <c r="E558"/>
    </row>
    <row r="559" spans="4:5" x14ac:dyDescent="0.25">
      <c r="D559"/>
      <c r="E559"/>
    </row>
    <row r="560" spans="4:5" x14ac:dyDescent="0.25">
      <c r="D560"/>
      <c r="E560"/>
    </row>
    <row r="561" spans="4:5" x14ac:dyDescent="0.25">
      <c r="D561"/>
      <c r="E561"/>
    </row>
    <row r="562" spans="4:5" x14ac:dyDescent="0.25">
      <c r="D562"/>
      <c r="E562"/>
    </row>
    <row r="563" spans="4:5" x14ac:dyDescent="0.25">
      <c r="D563"/>
      <c r="E563"/>
    </row>
    <row r="564" spans="4:5" x14ac:dyDescent="0.25">
      <c r="D564"/>
      <c r="E564"/>
    </row>
    <row r="565" spans="4:5" x14ac:dyDescent="0.25">
      <c r="D565"/>
      <c r="E565"/>
    </row>
    <row r="566" spans="4:5" x14ac:dyDescent="0.25">
      <c r="D566"/>
      <c r="E566"/>
    </row>
    <row r="567" spans="4:5" x14ac:dyDescent="0.25">
      <c r="D567"/>
      <c r="E567"/>
    </row>
    <row r="568" spans="4:5" x14ac:dyDescent="0.25">
      <c r="D568"/>
      <c r="E568"/>
    </row>
    <row r="569" spans="4:5" x14ac:dyDescent="0.25">
      <c r="D569"/>
      <c r="E569"/>
    </row>
    <row r="570" spans="4:5" x14ac:dyDescent="0.25">
      <c r="D570"/>
      <c r="E570"/>
    </row>
    <row r="571" spans="4:5" x14ac:dyDescent="0.25">
      <c r="D571"/>
      <c r="E571"/>
    </row>
    <row r="572" spans="4:5" x14ac:dyDescent="0.25">
      <c r="D572"/>
      <c r="E572"/>
    </row>
    <row r="573" spans="4:5" x14ac:dyDescent="0.25">
      <c r="D573"/>
      <c r="E573"/>
    </row>
    <row r="574" spans="4:5" x14ac:dyDescent="0.25">
      <c r="D574"/>
      <c r="E574"/>
    </row>
    <row r="575" spans="4:5" x14ac:dyDescent="0.25">
      <c r="D575"/>
      <c r="E575"/>
    </row>
    <row r="576" spans="4:5" x14ac:dyDescent="0.25">
      <c r="D576"/>
      <c r="E576"/>
    </row>
    <row r="577" spans="4:5" x14ac:dyDescent="0.25">
      <c r="D577"/>
      <c r="E577"/>
    </row>
    <row r="578" spans="4:5" x14ac:dyDescent="0.25">
      <c r="D578"/>
      <c r="E578"/>
    </row>
    <row r="579" spans="4:5" x14ac:dyDescent="0.25">
      <c r="D579"/>
      <c r="E579"/>
    </row>
    <row r="580" spans="4:5" x14ac:dyDescent="0.25">
      <c r="D580"/>
      <c r="E580"/>
    </row>
    <row r="581" spans="4:5" x14ac:dyDescent="0.25">
      <c r="D581"/>
      <c r="E581"/>
    </row>
    <row r="582" spans="4:5" x14ac:dyDescent="0.25">
      <c r="D582"/>
      <c r="E582"/>
    </row>
    <row r="583" spans="4:5" x14ac:dyDescent="0.25">
      <c r="D583"/>
      <c r="E583"/>
    </row>
    <row r="584" spans="4:5" x14ac:dyDescent="0.25">
      <c r="D584"/>
      <c r="E584"/>
    </row>
    <row r="585" spans="4:5" x14ac:dyDescent="0.25">
      <c r="D585"/>
      <c r="E585"/>
    </row>
    <row r="586" spans="4:5" x14ac:dyDescent="0.25">
      <c r="D586"/>
      <c r="E586"/>
    </row>
    <row r="587" spans="4:5" x14ac:dyDescent="0.25">
      <c r="D587"/>
      <c r="E587"/>
    </row>
    <row r="588" spans="4:5" x14ac:dyDescent="0.25">
      <c r="D588"/>
      <c r="E588"/>
    </row>
    <row r="589" spans="4:5" x14ac:dyDescent="0.25">
      <c r="D589"/>
      <c r="E589"/>
    </row>
    <row r="590" spans="4:5" x14ac:dyDescent="0.25">
      <c r="D590"/>
      <c r="E590"/>
    </row>
    <row r="591" spans="4:5" x14ac:dyDescent="0.25">
      <c r="D591"/>
      <c r="E591"/>
    </row>
    <row r="592" spans="4:5" x14ac:dyDescent="0.25">
      <c r="D592"/>
      <c r="E592"/>
    </row>
    <row r="593" spans="4:5" x14ac:dyDescent="0.25">
      <c r="D593"/>
      <c r="E593"/>
    </row>
    <row r="594" spans="4:5" x14ac:dyDescent="0.25">
      <c r="D594"/>
      <c r="E594"/>
    </row>
    <row r="595" spans="4:5" x14ac:dyDescent="0.25">
      <c r="D595"/>
      <c r="E595"/>
    </row>
    <row r="596" spans="4:5" x14ac:dyDescent="0.25">
      <c r="D596"/>
      <c r="E596"/>
    </row>
    <row r="597" spans="4:5" x14ac:dyDescent="0.25">
      <c r="D597"/>
      <c r="E597"/>
    </row>
    <row r="598" spans="4:5" x14ac:dyDescent="0.25">
      <c r="D598"/>
      <c r="E598"/>
    </row>
    <row r="599" spans="4:5" x14ac:dyDescent="0.25">
      <c r="D599"/>
      <c r="E599"/>
    </row>
    <row r="600" spans="4:5" x14ac:dyDescent="0.25">
      <c r="D600"/>
      <c r="E600"/>
    </row>
    <row r="601" spans="4:5" x14ac:dyDescent="0.25">
      <c r="D601"/>
      <c r="E601"/>
    </row>
    <row r="602" spans="4:5" x14ac:dyDescent="0.25">
      <c r="D602"/>
      <c r="E602"/>
    </row>
    <row r="603" spans="4:5" x14ac:dyDescent="0.25">
      <c r="D603"/>
      <c r="E603"/>
    </row>
    <row r="604" spans="4:5" x14ac:dyDescent="0.25">
      <c r="D604"/>
      <c r="E604"/>
    </row>
    <row r="605" spans="4:5" x14ac:dyDescent="0.25">
      <c r="D605"/>
      <c r="E605"/>
    </row>
    <row r="606" spans="4:5" x14ac:dyDescent="0.25">
      <c r="D606"/>
      <c r="E606"/>
    </row>
    <row r="607" spans="4:5" x14ac:dyDescent="0.25">
      <c r="D607"/>
      <c r="E607"/>
    </row>
    <row r="608" spans="4:5" x14ac:dyDescent="0.25">
      <c r="D608"/>
      <c r="E608"/>
    </row>
    <row r="609" spans="4:5" x14ac:dyDescent="0.25">
      <c r="D609"/>
      <c r="E609"/>
    </row>
    <row r="610" spans="4:5" x14ac:dyDescent="0.25">
      <c r="D610"/>
      <c r="E610"/>
    </row>
    <row r="611" spans="4:5" x14ac:dyDescent="0.25">
      <c r="D611"/>
      <c r="E611"/>
    </row>
    <row r="612" spans="4:5" x14ac:dyDescent="0.25">
      <c r="D612"/>
      <c r="E612"/>
    </row>
    <row r="613" spans="4:5" x14ac:dyDescent="0.25">
      <c r="D613"/>
      <c r="E613"/>
    </row>
    <row r="614" spans="4:5" x14ac:dyDescent="0.25">
      <c r="D614"/>
      <c r="E614"/>
    </row>
    <row r="615" spans="4:5" x14ac:dyDescent="0.25">
      <c r="D615"/>
      <c r="E615"/>
    </row>
    <row r="616" spans="4:5" x14ac:dyDescent="0.25">
      <c r="D616"/>
      <c r="E616"/>
    </row>
    <row r="617" spans="4:5" x14ac:dyDescent="0.25">
      <c r="D617"/>
      <c r="E617"/>
    </row>
    <row r="618" spans="4:5" x14ac:dyDescent="0.25">
      <c r="D618"/>
      <c r="E618"/>
    </row>
    <row r="619" spans="4:5" x14ac:dyDescent="0.25">
      <c r="D619"/>
      <c r="E619"/>
    </row>
    <row r="620" spans="4:5" x14ac:dyDescent="0.25">
      <c r="D620"/>
      <c r="E620"/>
    </row>
    <row r="621" spans="4:5" x14ac:dyDescent="0.25">
      <c r="D621"/>
      <c r="E621"/>
    </row>
    <row r="622" spans="4:5" x14ac:dyDescent="0.25">
      <c r="D622"/>
      <c r="E622"/>
    </row>
    <row r="623" spans="4:5" x14ac:dyDescent="0.25">
      <c r="D623"/>
      <c r="E623"/>
    </row>
    <row r="624" spans="4:5" x14ac:dyDescent="0.25">
      <c r="D624"/>
      <c r="E624"/>
    </row>
    <row r="625" spans="4:5" x14ac:dyDescent="0.25">
      <c r="D625"/>
      <c r="E625"/>
    </row>
    <row r="626" spans="4:5" x14ac:dyDescent="0.25">
      <c r="D626"/>
      <c r="E626"/>
    </row>
    <row r="627" spans="4:5" x14ac:dyDescent="0.25">
      <c r="D627"/>
      <c r="E627"/>
    </row>
    <row r="628" spans="4:5" x14ac:dyDescent="0.25">
      <c r="D628"/>
      <c r="E628"/>
    </row>
    <row r="629" spans="4:5" x14ac:dyDescent="0.25">
      <c r="D629"/>
      <c r="E629"/>
    </row>
    <row r="630" spans="4:5" x14ac:dyDescent="0.25">
      <c r="D630"/>
      <c r="E630"/>
    </row>
    <row r="631" spans="4:5" x14ac:dyDescent="0.25">
      <c r="D631"/>
      <c r="E631"/>
    </row>
    <row r="632" spans="4:5" x14ac:dyDescent="0.25">
      <c r="D632"/>
      <c r="E632"/>
    </row>
    <row r="633" spans="4:5" x14ac:dyDescent="0.25">
      <c r="D633"/>
      <c r="E633"/>
    </row>
    <row r="634" spans="4:5" x14ac:dyDescent="0.25">
      <c r="D634"/>
      <c r="E634"/>
    </row>
    <row r="635" spans="4:5" x14ac:dyDescent="0.25">
      <c r="D635"/>
      <c r="E635"/>
    </row>
    <row r="636" spans="4:5" x14ac:dyDescent="0.25">
      <c r="D636"/>
      <c r="E636"/>
    </row>
    <row r="637" spans="4:5" x14ac:dyDescent="0.25">
      <c r="D637"/>
      <c r="E637"/>
    </row>
    <row r="638" spans="4:5" x14ac:dyDescent="0.25">
      <c r="D638"/>
      <c r="E638"/>
    </row>
    <row r="639" spans="4:5" x14ac:dyDescent="0.25">
      <c r="D639"/>
      <c r="E639"/>
    </row>
    <row r="640" spans="4:5" x14ac:dyDescent="0.25">
      <c r="D640"/>
      <c r="E640"/>
    </row>
    <row r="641" spans="4:5" x14ac:dyDescent="0.25">
      <c r="D641"/>
      <c r="E641"/>
    </row>
    <row r="642" spans="4:5" x14ac:dyDescent="0.25">
      <c r="D642"/>
      <c r="E642"/>
    </row>
    <row r="643" spans="4:5" x14ac:dyDescent="0.25">
      <c r="D643"/>
      <c r="E643"/>
    </row>
    <row r="644" spans="4:5" x14ac:dyDescent="0.25">
      <c r="D644"/>
      <c r="E644"/>
    </row>
    <row r="645" spans="4:5" x14ac:dyDescent="0.25">
      <c r="D645"/>
      <c r="E645"/>
    </row>
    <row r="646" spans="4:5" x14ac:dyDescent="0.25">
      <c r="D646"/>
      <c r="E646"/>
    </row>
    <row r="647" spans="4:5" x14ac:dyDescent="0.25">
      <c r="D647"/>
      <c r="E647"/>
    </row>
    <row r="648" spans="4:5" x14ac:dyDescent="0.25">
      <c r="D648"/>
      <c r="E648"/>
    </row>
    <row r="649" spans="4:5" x14ac:dyDescent="0.25">
      <c r="D649"/>
      <c r="E649"/>
    </row>
    <row r="650" spans="4:5" x14ac:dyDescent="0.25">
      <c r="D650"/>
      <c r="E650"/>
    </row>
    <row r="651" spans="4:5" x14ac:dyDescent="0.25">
      <c r="D651"/>
      <c r="E651"/>
    </row>
    <row r="652" spans="4:5" x14ac:dyDescent="0.25">
      <c r="D652"/>
      <c r="E652"/>
    </row>
    <row r="653" spans="4:5" x14ac:dyDescent="0.25">
      <c r="D653"/>
      <c r="E653"/>
    </row>
    <row r="654" spans="4:5" x14ac:dyDescent="0.25">
      <c r="D654"/>
      <c r="E654"/>
    </row>
    <row r="655" spans="4:5" x14ac:dyDescent="0.25">
      <c r="D655"/>
      <c r="E655"/>
    </row>
    <row r="656" spans="4:5" x14ac:dyDescent="0.25">
      <c r="D656"/>
      <c r="E656"/>
    </row>
    <row r="657" spans="4:5" x14ac:dyDescent="0.25">
      <c r="D657"/>
      <c r="E657"/>
    </row>
    <row r="658" spans="4:5" x14ac:dyDescent="0.25">
      <c r="D658"/>
      <c r="E658"/>
    </row>
    <row r="659" spans="4:5" x14ac:dyDescent="0.25">
      <c r="D659"/>
      <c r="E659"/>
    </row>
    <row r="660" spans="4:5" x14ac:dyDescent="0.25">
      <c r="D660"/>
      <c r="E660"/>
    </row>
    <row r="661" spans="4:5" x14ac:dyDescent="0.25">
      <c r="D661"/>
      <c r="E661"/>
    </row>
    <row r="662" spans="4:5" x14ac:dyDescent="0.25">
      <c r="D662"/>
      <c r="E662"/>
    </row>
    <row r="663" spans="4:5" x14ac:dyDescent="0.25">
      <c r="D663"/>
      <c r="E663"/>
    </row>
    <row r="664" spans="4:5" x14ac:dyDescent="0.25">
      <c r="D664"/>
      <c r="E664"/>
    </row>
    <row r="665" spans="4:5" x14ac:dyDescent="0.25">
      <c r="D665"/>
      <c r="E665"/>
    </row>
    <row r="666" spans="4:5" x14ac:dyDescent="0.25">
      <c r="D666"/>
      <c r="E666"/>
    </row>
    <row r="667" spans="4:5" x14ac:dyDescent="0.25">
      <c r="D667"/>
      <c r="E667"/>
    </row>
    <row r="668" spans="4:5" x14ac:dyDescent="0.25">
      <c r="D668"/>
      <c r="E668"/>
    </row>
    <row r="669" spans="4:5" x14ac:dyDescent="0.25">
      <c r="D669"/>
      <c r="E669"/>
    </row>
    <row r="670" spans="4:5" x14ac:dyDescent="0.25">
      <c r="D670"/>
      <c r="E670"/>
    </row>
    <row r="671" spans="4:5" x14ac:dyDescent="0.25">
      <c r="D671"/>
      <c r="E671"/>
    </row>
    <row r="672" spans="4:5" x14ac:dyDescent="0.25">
      <c r="D672"/>
      <c r="E672"/>
    </row>
    <row r="673" spans="4:5" x14ac:dyDescent="0.25">
      <c r="D673"/>
      <c r="E673"/>
    </row>
    <row r="674" spans="4:5" x14ac:dyDescent="0.25">
      <c r="D674"/>
      <c r="E674"/>
    </row>
    <row r="675" spans="4:5" x14ac:dyDescent="0.25">
      <c r="D675"/>
      <c r="E675"/>
    </row>
    <row r="676" spans="4:5" x14ac:dyDescent="0.25">
      <c r="D676"/>
      <c r="E676"/>
    </row>
    <row r="677" spans="4:5" x14ac:dyDescent="0.25">
      <c r="D677"/>
      <c r="E677"/>
    </row>
    <row r="678" spans="4:5" x14ac:dyDescent="0.25">
      <c r="D678"/>
      <c r="E678"/>
    </row>
    <row r="679" spans="4:5" x14ac:dyDescent="0.25">
      <c r="D679"/>
      <c r="E679"/>
    </row>
    <row r="680" spans="4:5" x14ac:dyDescent="0.25">
      <c r="D680"/>
      <c r="E680"/>
    </row>
    <row r="681" spans="4:5" x14ac:dyDescent="0.25">
      <c r="D681"/>
      <c r="E681"/>
    </row>
    <row r="682" spans="4:5" x14ac:dyDescent="0.25">
      <c r="D682"/>
      <c r="E682"/>
    </row>
    <row r="683" spans="4:5" x14ac:dyDescent="0.25">
      <c r="D683"/>
      <c r="E683"/>
    </row>
    <row r="684" spans="4:5" x14ac:dyDescent="0.25">
      <c r="D684"/>
      <c r="E684"/>
    </row>
    <row r="685" spans="4:5" x14ac:dyDescent="0.25">
      <c r="D685"/>
      <c r="E685"/>
    </row>
    <row r="686" spans="4:5" x14ac:dyDescent="0.25">
      <c r="D686"/>
      <c r="E686"/>
    </row>
    <row r="687" spans="4:5" x14ac:dyDescent="0.25">
      <c r="D687"/>
      <c r="E687"/>
    </row>
    <row r="688" spans="4:5" x14ac:dyDescent="0.25">
      <c r="D688"/>
      <c r="E688"/>
    </row>
    <row r="689" spans="4:5" x14ac:dyDescent="0.25">
      <c r="D689"/>
      <c r="E689"/>
    </row>
    <row r="690" spans="4:5" x14ac:dyDescent="0.25">
      <c r="D690"/>
      <c r="E690"/>
    </row>
    <row r="691" spans="4:5" x14ac:dyDescent="0.25">
      <c r="D691"/>
      <c r="E691"/>
    </row>
    <row r="692" spans="4:5" x14ac:dyDescent="0.25">
      <c r="D692"/>
      <c r="E692"/>
    </row>
    <row r="693" spans="4:5" x14ac:dyDescent="0.25">
      <c r="D693"/>
      <c r="E693"/>
    </row>
    <row r="694" spans="4:5" x14ac:dyDescent="0.25">
      <c r="D694"/>
      <c r="E694"/>
    </row>
    <row r="695" spans="4:5" x14ac:dyDescent="0.25">
      <c r="D695"/>
      <c r="E695"/>
    </row>
    <row r="696" spans="4:5" x14ac:dyDescent="0.25">
      <c r="D696"/>
      <c r="E696"/>
    </row>
    <row r="697" spans="4:5" x14ac:dyDescent="0.25">
      <c r="D697"/>
      <c r="E697"/>
    </row>
    <row r="698" spans="4:5" x14ac:dyDescent="0.25">
      <c r="D698"/>
      <c r="E698"/>
    </row>
    <row r="699" spans="4:5" x14ac:dyDescent="0.25">
      <c r="D699"/>
      <c r="E699"/>
    </row>
    <row r="700" spans="4:5" x14ac:dyDescent="0.25">
      <c r="D700"/>
      <c r="E700"/>
    </row>
    <row r="701" spans="4:5" x14ac:dyDescent="0.25">
      <c r="D701"/>
      <c r="E701"/>
    </row>
    <row r="702" spans="4:5" x14ac:dyDescent="0.25">
      <c r="D702"/>
      <c r="E702"/>
    </row>
    <row r="703" spans="4:5" x14ac:dyDescent="0.25">
      <c r="D703"/>
      <c r="E703"/>
    </row>
    <row r="704" spans="4:5" x14ac:dyDescent="0.25">
      <c r="D704"/>
      <c r="E704"/>
    </row>
    <row r="705" spans="4:5" x14ac:dyDescent="0.25">
      <c r="D705"/>
      <c r="E705"/>
    </row>
    <row r="706" spans="4:5" x14ac:dyDescent="0.25">
      <c r="D706"/>
      <c r="E706"/>
    </row>
    <row r="707" spans="4:5" x14ac:dyDescent="0.25">
      <c r="D707"/>
      <c r="E707"/>
    </row>
    <row r="708" spans="4:5" x14ac:dyDescent="0.25">
      <c r="D708"/>
      <c r="E708"/>
    </row>
    <row r="709" spans="4:5" x14ac:dyDescent="0.25">
      <c r="D709"/>
      <c r="E709"/>
    </row>
    <row r="710" spans="4:5" x14ac:dyDescent="0.25">
      <c r="D710"/>
      <c r="E710"/>
    </row>
    <row r="711" spans="4:5" x14ac:dyDescent="0.25">
      <c r="D711"/>
      <c r="E711"/>
    </row>
    <row r="712" spans="4:5" x14ac:dyDescent="0.25">
      <c r="D712"/>
      <c r="E712"/>
    </row>
    <row r="713" spans="4:5" x14ac:dyDescent="0.25">
      <c r="D713"/>
      <c r="E713"/>
    </row>
    <row r="714" spans="4:5" x14ac:dyDescent="0.25">
      <c r="D714"/>
      <c r="E714"/>
    </row>
    <row r="715" spans="4:5" x14ac:dyDescent="0.25">
      <c r="D715"/>
      <c r="E715"/>
    </row>
    <row r="716" spans="4:5" x14ac:dyDescent="0.25">
      <c r="D716"/>
      <c r="E716"/>
    </row>
    <row r="717" spans="4:5" x14ac:dyDescent="0.25">
      <c r="D717"/>
      <c r="E717"/>
    </row>
    <row r="718" spans="4:5" x14ac:dyDescent="0.25">
      <c r="D718"/>
      <c r="E718"/>
    </row>
    <row r="719" spans="4:5" x14ac:dyDescent="0.25">
      <c r="D719"/>
      <c r="E719"/>
    </row>
    <row r="720" spans="4:5" x14ac:dyDescent="0.25">
      <c r="D720"/>
      <c r="E720"/>
    </row>
    <row r="721" spans="4:5" x14ac:dyDescent="0.25">
      <c r="D721"/>
      <c r="E721"/>
    </row>
    <row r="722" spans="4:5" x14ac:dyDescent="0.25">
      <c r="D722"/>
      <c r="E722"/>
    </row>
    <row r="723" spans="4:5" x14ac:dyDescent="0.25">
      <c r="D723"/>
      <c r="E723"/>
    </row>
    <row r="724" spans="4:5" x14ac:dyDescent="0.25">
      <c r="D724"/>
      <c r="E724"/>
    </row>
    <row r="725" spans="4:5" x14ac:dyDescent="0.25">
      <c r="D725"/>
      <c r="E725"/>
    </row>
    <row r="726" spans="4:5" x14ac:dyDescent="0.25">
      <c r="D726"/>
      <c r="E726"/>
    </row>
    <row r="727" spans="4:5" x14ac:dyDescent="0.25">
      <c r="D727"/>
      <c r="E727"/>
    </row>
    <row r="728" spans="4:5" x14ac:dyDescent="0.25">
      <c r="D728"/>
      <c r="E728"/>
    </row>
    <row r="729" spans="4:5" x14ac:dyDescent="0.25">
      <c r="D729"/>
      <c r="E729"/>
    </row>
    <row r="730" spans="4:5" x14ac:dyDescent="0.25">
      <c r="D730"/>
      <c r="E730"/>
    </row>
    <row r="731" spans="4:5" x14ac:dyDescent="0.25">
      <c r="D731"/>
      <c r="E731"/>
    </row>
    <row r="732" spans="4:5" x14ac:dyDescent="0.25">
      <c r="D732"/>
      <c r="E732"/>
    </row>
    <row r="733" spans="4:5" x14ac:dyDescent="0.25">
      <c r="D733"/>
      <c r="E733"/>
    </row>
    <row r="734" spans="4:5" x14ac:dyDescent="0.25">
      <c r="D734"/>
      <c r="E734"/>
    </row>
    <row r="735" spans="4:5" x14ac:dyDescent="0.25">
      <c r="D735"/>
      <c r="E735"/>
    </row>
    <row r="736" spans="4:5" x14ac:dyDescent="0.25">
      <c r="D736"/>
      <c r="E736"/>
    </row>
    <row r="737" spans="4:5" x14ac:dyDescent="0.25">
      <c r="D737"/>
      <c r="E737"/>
    </row>
    <row r="738" spans="4:5" x14ac:dyDescent="0.25">
      <c r="D738"/>
      <c r="E738"/>
    </row>
    <row r="739" spans="4:5" x14ac:dyDescent="0.25">
      <c r="D739"/>
      <c r="E739"/>
    </row>
    <row r="740" spans="4:5" x14ac:dyDescent="0.25">
      <c r="D740"/>
      <c r="E740"/>
    </row>
    <row r="741" spans="4:5" x14ac:dyDescent="0.25">
      <c r="D741"/>
      <c r="E741"/>
    </row>
    <row r="742" spans="4:5" x14ac:dyDescent="0.25">
      <c r="D742"/>
      <c r="E742"/>
    </row>
    <row r="743" spans="4:5" x14ac:dyDescent="0.25">
      <c r="D743"/>
      <c r="E743"/>
    </row>
    <row r="744" spans="4:5" x14ac:dyDescent="0.25">
      <c r="D744"/>
      <c r="E744"/>
    </row>
    <row r="745" spans="4:5" x14ac:dyDescent="0.25">
      <c r="D745"/>
      <c r="E745"/>
    </row>
    <row r="746" spans="4:5" x14ac:dyDescent="0.25">
      <c r="D746"/>
      <c r="E746"/>
    </row>
    <row r="747" spans="4:5" x14ac:dyDescent="0.25">
      <c r="D747"/>
      <c r="E747"/>
    </row>
    <row r="748" spans="4:5" x14ac:dyDescent="0.25">
      <c r="D748"/>
      <c r="E748"/>
    </row>
    <row r="749" spans="4:5" x14ac:dyDescent="0.25">
      <c r="D749"/>
      <c r="E749"/>
    </row>
    <row r="750" spans="4:5" x14ac:dyDescent="0.25">
      <c r="D750"/>
      <c r="E750"/>
    </row>
    <row r="751" spans="4:5" x14ac:dyDescent="0.25">
      <c r="D751"/>
      <c r="E751"/>
    </row>
    <row r="752" spans="4:5" x14ac:dyDescent="0.25">
      <c r="D752"/>
      <c r="E752"/>
    </row>
    <row r="753" spans="4:5" x14ac:dyDescent="0.25">
      <c r="D753"/>
      <c r="E753"/>
    </row>
    <row r="754" spans="4:5" x14ac:dyDescent="0.25">
      <c r="D754"/>
      <c r="E754"/>
    </row>
    <row r="755" spans="4:5" x14ac:dyDescent="0.25">
      <c r="D755"/>
      <c r="E755"/>
    </row>
    <row r="756" spans="4:5" x14ac:dyDescent="0.25">
      <c r="D756"/>
      <c r="E756"/>
    </row>
    <row r="757" spans="4:5" x14ac:dyDescent="0.25">
      <c r="D757"/>
      <c r="E757"/>
    </row>
    <row r="758" spans="4:5" x14ac:dyDescent="0.25">
      <c r="D758"/>
      <c r="E758"/>
    </row>
    <row r="759" spans="4:5" x14ac:dyDescent="0.25">
      <c r="D759"/>
      <c r="E759"/>
    </row>
    <row r="760" spans="4:5" x14ac:dyDescent="0.25">
      <c r="D760"/>
      <c r="E760"/>
    </row>
    <row r="761" spans="4:5" x14ac:dyDescent="0.25">
      <c r="D761"/>
      <c r="E761"/>
    </row>
    <row r="762" spans="4:5" x14ac:dyDescent="0.25">
      <c r="D762"/>
      <c r="E762"/>
    </row>
    <row r="763" spans="4:5" x14ac:dyDescent="0.25">
      <c r="D763"/>
      <c r="E763"/>
    </row>
    <row r="764" spans="4:5" x14ac:dyDescent="0.25">
      <c r="D764"/>
      <c r="E764"/>
    </row>
    <row r="765" spans="4:5" x14ac:dyDescent="0.25">
      <c r="D765"/>
      <c r="E765"/>
    </row>
    <row r="766" spans="4:5" x14ac:dyDescent="0.25">
      <c r="D766"/>
      <c r="E766"/>
    </row>
    <row r="767" spans="4:5" x14ac:dyDescent="0.25">
      <c r="D767"/>
      <c r="E767"/>
    </row>
    <row r="768" spans="4:5" x14ac:dyDescent="0.25">
      <c r="D768"/>
      <c r="E768"/>
    </row>
    <row r="769" spans="4:5" x14ac:dyDescent="0.25">
      <c r="D769"/>
      <c r="E769"/>
    </row>
    <row r="770" spans="4:5" x14ac:dyDescent="0.25">
      <c r="D770"/>
      <c r="E770"/>
    </row>
    <row r="771" spans="4:5" x14ac:dyDescent="0.25">
      <c r="D771"/>
      <c r="E771"/>
    </row>
    <row r="772" spans="4:5" x14ac:dyDescent="0.25">
      <c r="D772"/>
      <c r="E772"/>
    </row>
    <row r="773" spans="4:5" x14ac:dyDescent="0.25">
      <c r="D773"/>
      <c r="E773"/>
    </row>
    <row r="774" spans="4:5" x14ac:dyDescent="0.25">
      <c r="D774"/>
      <c r="E774"/>
    </row>
    <row r="775" spans="4:5" x14ac:dyDescent="0.25">
      <c r="D775"/>
      <c r="E775"/>
    </row>
    <row r="776" spans="4:5" x14ac:dyDescent="0.25">
      <c r="D776"/>
      <c r="E776"/>
    </row>
    <row r="777" spans="4:5" x14ac:dyDescent="0.25">
      <c r="D777"/>
      <c r="E777"/>
    </row>
    <row r="778" spans="4:5" x14ac:dyDescent="0.25">
      <c r="D778"/>
      <c r="E778"/>
    </row>
    <row r="779" spans="4:5" x14ac:dyDescent="0.25">
      <c r="D779"/>
      <c r="E779"/>
    </row>
    <row r="780" spans="4:5" x14ac:dyDescent="0.25">
      <c r="D780"/>
      <c r="E780"/>
    </row>
    <row r="781" spans="4:5" x14ac:dyDescent="0.25">
      <c r="D781"/>
      <c r="E781"/>
    </row>
    <row r="782" spans="4:5" x14ac:dyDescent="0.25">
      <c r="D782"/>
      <c r="E782"/>
    </row>
    <row r="783" spans="4:5" x14ac:dyDescent="0.25">
      <c r="D783"/>
      <c r="E783"/>
    </row>
    <row r="784" spans="4:5" x14ac:dyDescent="0.25">
      <c r="D784"/>
      <c r="E784"/>
    </row>
    <row r="785" spans="4:5" x14ac:dyDescent="0.25">
      <c r="D785"/>
      <c r="E785"/>
    </row>
    <row r="786" spans="4:5" x14ac:dyDescent="0.25">
      <c r="D786"/>
      <c r="E786"/>
    </row>
    <row r="787" spans="4:5" x14ac:dyDescent="0.25">
      <c r="D787"/>
      <c r="E787"/>
    </row>
    <row r="788" spans="4:5" x14ac:dyDescent="0.25">
      <c r="D788"/>
      <c r="E788"/>
    </row>
    <row r="789" spans="4:5" x14ac:dyDescent="0.25">
      <c r="D789"/>
      <c r="E789"/>
    </row>
    <row r="790" spans="4:5" x14ac:dyDescent="0.25">
      <c r="D790"/>
      <c r="E790"/>
    </row>
    <row r="791" spans="4:5" x14ac:dyDescent="0.25">
      <c r="D791"/>
      <c r="E791"/>
    </row>
    <row r="792" spans="4:5" x14ac:dyDescent="0.25">
      <c r="D792"/>
      <c r="E792"/>
    </row>
    <row r="793" spans="4:5" x14ac:dyDescent="0.25">
      <c r="D793"/>
      <c r="E793"/>
    </row>
    <row r="794" spans="4:5" x14ac:dyDescent="0.25">
      <c r="D794"/>
      <c r="E794"/>
    </row>
    <row r="795" spans="4:5" x14ac:dyDescent="0.25">
      <c r="D795"/>
      <c r="E795"/>
    </row>
    <row r="796" spans="4:5" x14ac:dyDescent="0.25">
      <c r="D796"/>
      <c r="E796"/>
    </row>
    <row r="797" spans="4:5" x14ac:dyDescent="0.25">
      <c r="D797"/>
      <c r="E797"/>
    </row>
    <row r="798" spans="4:5" x14ac:dyDescent="0.25">
      <c r="D798"/>
      <c r="E798"/>
    </row>
    <row r="799" spans="4:5" x14ac:dyDescent="0.25">
      <c r="D799"/>
      <c r="E799"/>
    </row>
    <row r="800" spans="4:5" x14ac:dyDescent="0.25">
      <c r="D800"/>
      <c r="E800"/>
    </row>
    <row r="801" spans="4:5" x14ac:dyDescent="0.25">
      <c r="D801"/>
      <c r="E801"/>
    </row>
    <row r="802" spans="4:5" x14ac:dyDescent="0.25">
      <c r="D802"/>
      <c r="E802"/>
    </row>
    <row r="803" spans="4:5" x14ac:dyDescent="0.25">
      <c r="D803"/>
      <c r="E803"/>
    </row>
    <row r="804" spans="4:5" x14ac:dyDescent="0.25">
      <c r="D804"/>
      <c r="E804"/>
    </row>
    <row r="805" spans="4:5" x14ac:dyDescent="0.25">
      <c r="D805"/>
      <c r="E805"/>
    </row>
    <row r="806" spans="4:5" x14ac:dyDescent="0.25">
      <c r="D806"/>
      <c r="E806"/>
    </row>
    <row r="807" spans="4:5" x14ac:dyDescent="0.25">
      <c r="D807"/>
      <c r="E807"/>
    </row>
    <row r="808" spans="4:5" x14ac:dyDescent="0.25">
      <c r="D808"/>
      <c r="E808"/>
    </row>
    <row r="809" spans="4:5" x14ac:dyDescent="0.25">
      <c r="D809"/>
      <c r="E809"/>
    </row>
    <row r="810" spans="4:5" x14ac:dyDescent="0.25">
      <c r="D810"/>
      <c r="E810"/>
    </row>
    <row r="811" spans="4:5" x14ac:dyDescent="0.25">
      <c r="D811"/>
      <c r="E811"/>
    </row>
    <row r="812" spans="4:5" x14ac:dyDescent="0.25">
      <c r="D812"/>
      <c r="E812"/>
    </row>
    <row r="813" spans="4:5" x14ac:dyDescent="0.25">
      <c r="D813"/>
      <c r="E813"/>
    </row>
    <row r="814" spans="4:5" x14ac:dyDescent="0.25">
      <c r="D814"/>
      <c r="E814"/>
    </row>
    <row r="815" spans="4:5" x14ac:dyDescent="0.25">
      <c r="D815"/>
      <c r="E815"/>
    </row>
    <row r="816" spans="4:5" x14ac:dyDescent="0.25">
      <c r="D816"/>
      <c r="E816"/>
    </row>
    <row r="817" spans="4:5" x14ac:dyDescent="0.25">
      <c r="D817"/>
      <c r="E817"/>
    </row>
    <row r="818" spans="4:5" x14ac:dyDescent="0.25">
      <c r="D818"/>
      <c r="E818"/>
    </row>
    <row r="819" spans="4:5" x14ac:dyDescent="0.25">
      <c r="D819"/>
      <c r="E819"/>
    </row>
    <row r="820" spans="4:5" x14ac:dyDescent="0.25">
      <c r="D820"/>
      <c r="E820"/>
    </row>
    <row r="821" spans="4:5" x14ac:dyDescent="0.25">
      <c r="D821"/>
      <c r="E821"/>
    </row>
    <row r="822" spans="4:5" x14ac:dyDescent="0.25">
      <c r="D822"/>
      <c r="E822"/>
    </row>
    <row r="823" spans="4:5" x14ac:dyDescent="0.25">
      <c r="D823"/>
      <c r="E823"/>
    </row>
    <row r="824" spans="4:5" x14ac:dyDescent="0.25">
      <c r="D824"/>
      <c r="E824"/>
    </row>
    <row r="825" spans="4:5" x14ac:dyDescent="0.25">
      <c r="D825"/>
      <c r="E825"/>
    </row>
    <row r="826" spans="4:5" x14ac:dyDescent="0.25">
      <c r="D826"/>
      <c r="E826"/>
    </row>
    <row r="827" spans="4:5" x14ac:dyDescent="0.25">
      <c r="D827"/>
      <c r="E827"/>
    </row>
    <row r="828" spans="4:5" x14ac:dyDescent="0.25">
      <c r="D828"/>
      <c r="E828"/>
    </row>
    <row r="829" spans="4:5" x14ac:dyDescent="0.25">
      <c r="D829"/>
      <c r="E829"/>
    </row>
    <row r="830" spans="4:5" x14ac:dyDescent="0.25">
      <c r="D830"/>
      <c r="E830"/>
    </row>
    <row r="831" spans="4:5" x14ac:dyDescent="0.25">
      <c r="D831"/>
      <c r="E831"/>
    </row>
    <row r="832" spans="4:5" x14ac:dyDescent="0.25">
      <c r="D832"/>
      <c r="E832"/>
    </row>
    <row r="833" spans="4:5" x14ac:dyDescent="0.25">
      <c r="D833"/>
      <c r="E833"/>
    </row>
    <row r="834" spans="4:5" x14ac:dyDescent="0.25">
      <c r="D834"/>
      <c r="E834"/>
    </row>
    <row r="835" spans="4:5" x14ac:dyDescent="0.25">
      <c r="D835"/>
      <c r="E835"/>
    </row>
    <row r="836" spans="4:5" x14ac:dyDescent="0.25">
      <c r="D836"/>
      <c r="E836"/>
    </row>
    <row r="837" spans="4:5" x14ac:dyDescent="0.25">
      <c r="D837"/>
      <c r="E837"/>
    </row>
    <row r="838" spans="4:5" x14ac:dyDescent="0.25">
      <c r="D838"/>
      <c r="E838"/>
    </row>
    <row r="839" spans="4:5" x14ac:dyDescent="0.25">
      <c r="D839"/>
      <c r="E839"/>
    </row>
    <row r="840" spans="4:5" x14ac:dyDescent="0.25">
      <c r="D840"/>
      <c r="E840"/>
    </row>
    <row r="841" spans="4:5" x14ac:dyDescent="0.25">
      <c r="D841"/>
      <c r="E841"/>
    </row>
    <row r="842" spans="4:5" x14ac:dyDescent="0.25">
      <c r="D842"/>
      <c r="E842"/>
    </row>
    <row r="843" spans="4:5" x14ac:dyDescent="0.25">
      <c r="D843"/>
      <c r="E843"/>
    </row>
    <row r="844" spans="4:5" x14ac:dyDescent="0.25">
      <c r="D844"/>
      <c r="E844"/>
    </row>
    <row r="845" spans="4:5" x14ac:dyDescent="0.25">
      <c r="D845"/>
      <c r="E845"/>
    </row>
    <row r="846" spans="4:5" x14ac:dyDescent="0.25">
      <c r="D846"/>
      <c r="E846"/>
    </row>
    <row r="847" spans="4:5" x14ac:dyDescent="0.25">
      <c r="D847"/>
      <c r="E847"/>
    </row>
    <row r="848" spans="4:5" x14ac:dyDescent="0.25">
      <c r="D848"/>
      <c r="E848"/>
    </row>
    <row r="849" spans="4:5" x14ac:dyDescent="0.25">
      <c r="D849"/>
      <c r="E849"/>
    </row>
    <row r="850" spans="4:5" x14ac:dyDescent="0.25">
      <c r="D850"/>
      <c r="E850"/>
    </row>
    <row r="851" spans="4:5" x14ac:dyDescent="0.25">
      <c r="D851"/>
      <c r="E851"/>
    </row>
    <row r="852" spans="4:5" x14ac:dyDescent="0.25">
      <c r="D852"/>
      <c r="E852"/>
    </row>
    <row r="853" spans="4:5" x14ac:dyDescent="0.25">
      <c r="D853"/>
      <c r="E853"/>
    </row>
    <row r="854" spans="4:5" x14ac:dyDescent="0.25">
      <c r="D854"/>
      <c r="E854"/>
    </row>
    <row r="855" spans="4:5" x14ac:dyDescent="0.25">
      <c r="D855"/>
      <c r="E855"/>
    </row>
    <row r="856" spans="4:5" x14ac:dyDescent="0.25">
      <c r="D856"/>
      <c r="E856"/>
    </row>
    <row r="857" spans="4:5" x14ac:dyDescent="0.25">
      <c r="D857"/>
      <c r="E857"/>
    </row>
    <row r="858" spans="4:5" x14ac:dyDescent="0.25">
      <c r="D858"/>
      <c r="E858"/>
    </row>
    <row r="859" spans="4:5" x14ac:dyDescent="0.25">
      <c r="D859"/>
      <c r="E859"/>
    </row>
    <row r="860" spans="4:5" x14ac:dyDescent="0.25">
      <c r="D860"/>
      <c r="E860"/>
    </row>
    <row r="861" spans="4:5" x14ac:dyDescent="0.25">
      <c r="D861"/>
      <c r="E861"/>
    </row>
    <row r="862" spans="4:5" x14ac:dyDescent="0.25">
      <c r="D862"/>
      <c r="E862"/>
    </row>
    <row r="863" spans="4:5" x14ac:dyDescent="0.25">
      <c r="D863"/>
      <c r="E863"/>
    </row>
    <row r="864" spans="4:5" x14ac:dyDescent="0.25">
      <c r="D864"/>
      <c r="E864"/>
    </row>
    <row r="865" spans="4:5" x14ac:dyDescent="0.25">
      <c r="D865"/>
      <c r="E865"/>
    </row>
    <row r="866" spans="4:5" x14ac:dyDescent="0.25">
      <c r="D866"/>
      <c r="E866"/>
    </row>
    <row r="867" spans="4:5" x14ac:dyDescent="0.25">
      <c r="D867"/>
      <c r="E867"/>
    </row>
    <row r="868" spans="4:5" x14ac:dyDescent="0.25">
      <c r="D868"/>
      <c r="E868"/>
    </row>
    <row r="869" spans="4:5" x14ac:dyDescent="0.25">
      <c r="D869"/>
      <c r="E869"/>
    </row>
    <row r="870" spans="4:5" x14ac:dyDescent="0.25">
      <c r="D870"/>
      <c r="E870"/>
    </row>
    <row r="871" spans="4:5" x14ac:dyDescent="0.25">
      <c r="D871"/>
      <c r="E871"/>
    </row>
    <row r="872" spans="4:5" x14ac:dyDescent="0.25">
      <c r="D872"/>
      <c r="E872"/>
    </row>
    <row r="873" spans="4:5" x14ac:dyDescent="0.25">
      <c r="D873"/>
      <c r="E873"/>
    </row>
    <row r="874" spans="4:5" x14ac:dyDescent="0.25">
      <c r="D874"/>
      <c r="E874"/>
    </row>
    <row r="875" spans="4:5" x14ac:dyDescent="0.25">
      <c r="D875"/>
      <c r="E875"/>
    </row>
    <row r="876" spans="4:5" x14ac:dyDescent="0.25">
      <c r="D876"/>
      <c r="E876"/>
    </row>
    <row r="877" spans="4:5" x14ac:dyDescent="0.25">
      <c r="D877"/>
      <c r="E877"/>
    </row>
    <row r="878" spans="4:5" x14ac:dyDescent="0.25">
      <c r="D878"/>
      <c r="E878"/>
    </row>
    <row r="879" spans="4:5" x14ac:dyDescent="0.25">
      <c r="D879"/>
      <c r="E879"/>
    </row>
    <row r="880" spans="4:5" x14ac:dyDescent="0.25">
      <c r="D880"/>
      <c r="E880"/>
    </row>
    <row r="881" spans="4:5" x14ac:dyDescent="0.25">
      <c r="D881"/>
      <c r="E881"/>
    </row>
    <row r="882" spans="4:5" x14ac:dyDescent="0.25">
      <c r="D882"/>
      <c r="E882"/>
    </row>
    <row r="883" spans="4:5" x14ac:dyDescent="0.25">
      <c r="D883"/>
      <c r="E883"/>
    </row>
    <row r="884" spans="4:5" x14ac:dyDescent="0.25">
      <c r="D884"/>
      <c r="E884"/>
    </row>
    <row r="885" spans="4:5" x14ac:dyDescent="0.25">
      <c r="D885"/>
      <c r="E885"/>
    </row>
    <row r="886" spans="4:5" x14ac:dyDescent="0.25">
      <c r="D886"/>
      <c r="E886"/>
    </row>
    <row r="887" spans="4:5" x14ac:dyDescent="0.25">
      <c r="D887"/>
      <c r="E887"/>
    </row>
    <row r="888" spans="4:5" x14ac:dyDescent="0.25">
      <c r="D888"/>
      <c r="E888"/>
    </row>
    <row r="889" spans="4:5" x14ac:dyDescent="0.25">
      <c r="D889"/>
      <c r="E889"/>
    </row>
    <row r="890" spans="4:5" x14ac:dyDescent="0.25">
      <c r="D890"/>
      <c r="E890"/>
    </row>
    <row r="891" spans="4:5" x14ac:dyDescent="0.25">
      <c r="D891"/>
      <c r="E891"/>
    </row>
    <row r="892" spans="4:5" x14ac:dyDescent="0.25">
      <c r="D892"/>
      <c r="E892"/>
    </row>
    <row r="893" spans="4:5" x14ac:dyDescent="0.25">
      <c r="D893"/>
      <c r="E893"/>
    </row>
    <row r="894" spans="4:5" x14ac:dyDescent="0.25">
      <c r="D894"/>
      <c r="E894"/>
    </row>
    <row r="895" spans="4:5" x14ac:dyDescent="0.25">
      <c r="D895"/>
      <c r="E895"/>
    </row>
    <row r="896" spans="4:5" x14ac:dyDescent="0.25">
      <c r="D896"/>
      <c r="E896"/>
    </row>
    <row r="897" spans="4:5" x14ac:dyDescent="0.25">
      <c r="D897"/>
      <c r="E897"/>
    </row>
    <row r="898" spans="4:5" x14ac:dyDescent="0.25">
      <c r="D898"/>
      <c r="E898"/>
    </row>
    <row r="899" spans="4:5" x14ac:dyDescent="0.25">
      <c r="D899"/>
      <c r="E899"/>
    </row>
    <row r="900" spans="4:5" x14ac:dyDescent="0.25">
      <c r="D900"/>
      <c r="E900"/>
    </row>
    <row r="901" spans="4:5" x14ac:dyDescent="0.25">
      <c r="D901"/>
      <c r="E901"/>
    </row>
    <row r="902" spans="4:5" x14ac:dyDescent="0.25">
      <c r="D902"/>
      <c r="E902"/>
    </row>
    <row r="903" spans="4:5" x14ac:dyDescent="0.25">
      <c r="D903"/>
      <c r="E903"/>
    </row>
    <row r="904" spans="4:5" x14ac:dyDescent="0.25">
      <c r="D904"/>
      <c r="E904"/>
    </row>
    <row r="905" spans="4:5" x14ac:dyDescent="0.25">
      <c r="D905"/>
      <c r="E905"/>
    </row>
    <row r="906" spans="4:5" x14ac:dyDescent="0.25">
      <c r="D906"/>
      <c r="E906"/>
    </row>
    <row r="907" spans="4:5" x14ac:dyDescent="0.25">
      <c r="D907"/>
      <c r="E907"/>
    </row>
    <row r="908" spans="4:5" x14ac:dyDescent="0.25">
      <c r="D908"/>
      <c r="E908"/>
    </row>
    <row r="909" spans="4:5" x14ac:dyDescent="0.25">
      <c r="D909"/>
      <c r="E909"/>
    </row>
    <row r="910" spans="4:5" x14ac:dyDescent="0.25">
      <c r="D910"/>
      <c r="E910"/>
    </row>
    <row r="911" spans="4:5" x14ac:dyDescent="0.25">
      <c r="D911"/>
      <c r="E911"/>
    </row>
    <row r="912" spans="4:5" x14ac:dyDescent="0.25">
      <c r="D912"/>
      <c r="E912"/>
    </row>
    <row r="913" spans="4:5" x14ac:dyDescent="0.25">
      <c r="D913"/>
      <c r="E913"/>
    </row>
    <row r="914" spans="4:5" x14ac:dyDescent="0.25">
      <c r="D914"/>
      <c r="E914"/>
    </row>
    <row r="915" spans="4:5" x14ac:dyDescent="0.25">
      <c r="D915"/>
      <c r="E915"/>
    </row>
    <row r="916" spans="4:5" x14ac:dyDescent="0.25">
      <c r="D916"/>
      <c r="E916"/>
    </row>
    <row r="917" spans="4:5" x14ac:dyDescent="0.25">
      <c r="D917"/>
      <c r="E917"/>
    </row>
    <row r="918" spans="4:5" x14ac:dyDescent="0.25">
      <c r="D918"/>
      <c r="E918"/>
    </row>
    <row r="919" spans="4:5" x14ac:dyDescent="0.25">
      <c r="D919"/>
      <c r="E919"/>
    </row>
    <row r="920" spans="4:5" x14ac:dyDescent="0.25">
      <c r="D920"/>
      <c r="E920"/>
    </row>
    <row r="921" spans="4:5" x14ac:dyDescent="0.25">
      <c r="D921"/>
      <c r="E921"/>
    </row>
    <row r="922" spans="4:5" x14ac:dyDescent="0.25">
      <c r="D922"/>
      <c r="E922"/>
    </row>
    <row r="923" spans="4:5" x14ac:dyDescent="0.25">
      <c r="D923"/>
      <c r="E923"/>
    </row>
    <row r="924" spans="4:5" x14ac:dyDescent="0.25">
      <c r="D924"/>
      <c r="E924"/>
    </row>
    <row r="925" spans="4:5" x14ac:dyDescent="0.25">
      <c r="D925"/>
      <c r="E925"/>
    </row>
    <row r="926" spans="4:5" x14ac:dyDescent="0.25">
      <c r="D926"/>
      <c r="E926"/>
    </row>
    <row r="927" spans="4:5" x14ac:dyDescent="0.25">
      <c r="D927"/>
      <c r="E927"/>
    </row>
    <row r="928" spans="4:5" x14ac:dyDescent="0.25">
      <c r="D928"/>
      <c r="E928"/>
    </row>
    <row r="929" spans="4:5" x14ac:dyDescent="0.25">
      <c r="D929"/>
      <c r="E929"/>
    </row>
    <row r="930" spans="4:5" x14ac:dyDescent="0.25">
      <c r="D930"/>
      <c r="E930"/>
    </row>
    <row r="931" spans="4:5" x14ac:dyDescent="0.25">
      <c r="D931"/>
      <c r="E931"/>
    </row>
    <row r="932" spans="4:5" x14ac:dyDescent="0.25">
      <c r="D932"/>
      <c r="E932"/>
    </row>
    <row r="933" spans="4:5" x14ac:dyDescent="0.25">
      <c r="D933"/>
      <c r="E933"/>
    </row>
    <row r="934" spans="4:5" x14ac:dyDescent="0.25">
      <c r="D934"/>
      <c r="E934"/>
    </row>
    <row r="935" spans="4:5" x14ac:dyDescent="0.25">
      <c r="D935"/>
      <c r="E935"/>
    </row>
    <row r="936" spans="4:5" x14ac:dyDescent="0.25">
      <c r="D936"/>
      <c r="E936"/>
    </row>
    <row r="937" spans="4:5" x14ac:dyDescent="0.25">
      <c r="D937"/>
      <c r="E937"/>
    </row>
    <row r="938" spans="4:5" x14ac:dyDescent="0.25">
      <c r="D938"/>
      <c r="E938"/>
    </row>
    <row r="939" spans="4:5" x14ac:dyDescent="0.25">
      <c r="D939"/>
      <c r="E939"/>
    </row>
    <row r="940" spans="4:5" x14ac:dyDescent="0.25">
      <c r="D940"/>
      <c r="E940"/>
    </row>
    <row r="941" spans="4:5" x14ac:dyDescent="0.25">
      <c r="D941"/>
      <c r="E941"/>
    </row>
    <row r="942" spans="4:5" x14ac:dyDescent="0.25">
      <c r="D942"/>
      <c r="E942"/>
    </row>
    <row r="943" spans="4:5" x14ac:dyDescent="0.25">
      <c r="D943"/>
      <c r="E943"/>
    </row>
    <row r="944" spans="4:5" x14ac:dyDescent="0.25">
      <c r="D944"/>
      <c r="E944"/>
    </row>
    <row r="945" spans="4:5" x14ac:dyDescent="0.25">
      <c r="D945"/>
      <c r="E945"/>
    </row>
    <row r="946" spans="4:5" x14ac:dyDescent="0.25">
      <c r="D946"/>
      <c r="E946"/>
    </row>
    <row r="947" spans="4:5" x14ac:dyDescent="0.25">
      <c r="D947"/>
      <c r="E947"/>
    </row>
    <row r="948" spans="4:5" x14ac:dyDescent="0.25">
      <c r="D948"/>
      <c r="E948"/>
    </row>
    <row r="949" spans="4:5" x14ac:dyDescent="0.25">
      <c r="D949"/>
      <c r="E949"/>
    </row>
    <row r="950" spans="4:5" x14ac:dyDescent="0.25">
      <c r="D950"/>
      <c r="E950"/>
    </row>
    <row r="951" spans="4:5" x14ac:dyDescent="0.25">
      <c r="D951"/>
      <c r="E951"/>
    </row>
    <row r="952" spans="4:5" x14ac:dyDescent="0.25">
      <c r="D952"/>
      <c r="E952"/>
    </row>
    <row r="953" spans="4:5" x14ac:dyDescent="0.25">
      <c r="D953"/>
      <c r="E953"/>
    </row>
    <row r="954" spans="4:5" x14ac:dyDescent="0.25">
      <c r="D954"/>
      <c r="E954"/>
    </row>
    <row r="955" spans="4:5" x14ac:dyDescent="0.25">
      <c r="D955"/>
      <c r="E955"/>
    </row>
    <row r="956" spans="4:5" x14ac:dyDescent="0.25">
      <c r="D956"/>
      <c r="E956"/>
    </row>
    <row r="957" spans="4:5" x14ac:dyDescent="0.25">
      <c r="D957"/>
      <c r="E957"/>
    </row>
    <row r="958" spans="4:5" x14ac:dyDescent="0.25">
      <c r="D958"/>
      <c r="E958"/>
    </row>
    <row r="959" spans="4:5" x14ac:dyDescent="0.25">
      <c r="D959"/>
      <c r="E959"/>
    </row>
    <row r="960" spans="4:5" x14ac:dyDescent="0.25">
      <c r="D960"/>
      <c r="E960"/>
    </row>
    <row r="961" spans="4:5" x14ac:dyDescent="0.25">
      <c r="D961"/>
      <c r="E961"/>
    </row>
    <row r="962" spans="4:5" x14ac:dyDescent="0.25">
      <c r="D962"/>
      <c r="E962"/>
    </row>
    <row r="963" spans="4:5" x14ac:dyDescent="0.25">
      <c r="D963"/>
      <c r="E963"/>
    </row>
    <row r="964" spans="4:5" x14ac:dyDescent="0.25">
      <c r="D964"/>
      <c r="E964"/>
    </row>
    <row r="965" spans="4:5" x14ac:dyDescent="0.25">
      <c r="D965"/>
      <c r="E965"/>
    </row>
    <row r="966" spans="4:5" x14ac:dyDescent="0.25">
      <c r="D966"/>
      <c r="E966"/>
    </row>
    <row r="967" spans="4:5" x14ac:dyDescent="0.25">
      <c r="D967"/>
      <c r="E967"/>
    </row>
    <row r="968" spans="4:5" x14ac:dyDescent="0.25">
      <c r="D968"/>
      <c r="E968"/>
    </row>
    <row r="969" spans="4:5" x14ac:dyDescent="0.25">
      <c r="D969"/>
      <c r="E969"/>
    </row>
    <row r="970" spans="4:5" x14ac:dyDescent="0.25">
      <c r="D970"/>
      <c r="E970"/>
    </row>
    <row r="971" spans="4:5" x14ac:dyDescent="0.25">
      <c r="D971"/>
      <c r="E971"/>
    </row>
    <row r="972" spans="4:5" x14ac:dyDescent="0.25">
      <c r="D972"/>
      <c r="E972"/>
    </row>
    <row r="973" spans="4:5" x14ac:dyDescent="0.25">
      <c r="D973"/>
      <c r="E973"/>
    </row>
    <row r="974" spans="4:5" x14ac:dyDescent="0.25">
      <c r="D974"/>
      <c r="E974"/>
    </row>
    <row r="975" spans="4:5" x14ac:dyDescent="0.25">
      <c r="D975"/>
      <c r="E975"/>
    </row>
    <row r="976" spans="4:5" x14ac:dyDescent="0.25">
      <c r="D976"/>
      <c r="E976"/>
    </row>
    <row r="977" spans="4:5" x14ac:dyDescent="0.25">
      <c r="D977"/>
      <c r="E977"/>
    </row>
    <row r="978" spans="4:5" x14ac:dyDescent="0.25">
      <c r="D978"/>
      <c r="E978"/>
    </row>
    <row r="979" spans="4:5" x14ac:dyDescent="0.25">
      <c r="D979"/>
      <c r="E979"/>
    </row>
    <row r="980" spans="4:5" x14ac:dyDescent="0.25">
      <c r="D980"/>
      <c r="E980"/>
    </row>
    <row r="981" spans="4:5" x14ac:dyDescent="0.25">
      <c r="D981"/>
      <c r="E981"/>
    </row>
    <row r="982" spans="4:5" x14ac:dyDescent="0.25">
      <c r="D982"/>
      <c r="E982"/>
    </row>
    <row r="983" spans="4:5" x14ac:dyDescent="0.25">
      <c r="D983"/>
      <c r="E983"/>
    </row>
    <row r="984" spans="4:5" x14ac:dyDescent="0.25">
      <c r="D984"/>
      <c r="E984"/>
    </row>
    <row r="985" spans="4:5" x14ac:dyDescent="0.25">
      <c r="D985"/>
      <c r="E985"/>
    </row>
    <row r="986" spans="4:5" x14ac:dyDescent="0.25">
      <c r="D986"/>
      <c r="E986"/>
    </row>
    <row r="987" spans="4:5" x14ac:dyDescent="0.25">
      <c r="D987"/>
      <c r="E987"/>
    </row>
    <row r="988" spans="4:5" x14ac:dyDescent="0.25">
      <c r="D988"/>
      <c r="E988"/>
    </row>
    <row r="989" spans="4:5" x14ac:dyDescent="0.25">
      <c r="D989"/>
      <c r="E989"/>
    </row>
    <row r="990" spans="4:5" x14ac:dyDescent="0.25">
      <c r="D990"/>
      <c r="E990"/>
    </row>
    <row r="991" spans="4:5" x14ac:dyDescent="0.25">
      <c r="D991"/>
      <c r="E991"/>
    </row>
    <row r="992" spans="4:5" x14ac:dyDescent="0.25">
      <c r="D992"/>
      <c r="E992"/>
    </row>
    <row r="993" spans="4:5" x14ac:dyDescent="0.25">
      <c r="D993"/>
      <c r="E993"/>
    </row>
    <row r="994" spans="4:5" x14ac:dyDescent="0.25">
      <c r="D994"/>
      <c r="E994"/>
    </row>
    <row r="995" spans="4:5" x14ac:dyDescent="0.25">
      <c r="D995"/>
      <c r="E995"/>
    </row>
    <row r="996" spans="4:5" x14ac:dyDescent="0.25">
      <c r="D996"/>
      <c r="E996"/>
    </row>
    <row r="997" spans="4:5" x14ac:dyDescent="0.25">
      <c r="D997"/>
      <c r="E997"/>
    </row>
    <row r="998" spans="4:5" x14ac:dyDescent="0.25">
      <c r="D998"/>
      <c r="E998"/>
    </row>
    <row r="999" spans="4:5" x14ac:dyDescent="0.25">
      <c r="D999"/>
      <c r="E999"/>
    </row>
    <row r="1000" spans="4:5" x14ac:dyDescent="0.25">
      <c r="D1000"/>
      <c r="E1000"/>
    </row>
    <row r="1001" spans="4:5" x14ac:dyDescent="0.25">
      <c r="D1001"/>
      <c r="E1001"/>
    </row>
    <row r="1002" spans="4:5" x14ac:dyDescent="0.25">
      <c r="D1002"/>
      <c r="E1002"/>
    </row>
    <row r="1003" spans="4:5" x14ac:dyDescent="0.25">
      <c r="D1003"/>
      <c r="E1003"/>
    </row>
    <row r="1004" spans="4:5" x14ac:dyDescent="0.25">
      <c r="D1004"/>
      <c r="E1004"/>
    </row>
    <row r="1005" spans="4:5" x14ac:dyDescent="0.25">
      <c r="D1005"/>
      <c r="E1005"/>
    </row>
    <row r="1006" spans="4:5" x14ac:dyDescent="0.25">
      <c r="D1006"/>
      <c r="E1006"/>
    </row>
    <row r="1007" spans="4:5" x14ac:dyDescent="0.25">
      <c r="D1007"/>
      <c r="E1007"/>
    </row>
    <row r="1008" spans="4:5" x14ac:dyDescent="0.25">
      <c r="D1008"/>
      <c r="E1008"/>
    </row>
    <row r="1009" spans="4:5" x14ac:dyDescent="0.25">
      <c r="D1009"/>
      <c r="E1009"/>
    </row>
    <row r="1010" spans="4:5" x14ac:dyDescent="0.25">
      <c r="D1010"/>
      <c r="E1010"/>
    </row>
    <row r="1011" spans="4:5" x14ac:dyDescent="0.25">
      <c r="D1011"/>
      <c r="E1011"/>
    </row>
    <row r="1012" spans="4:5" x14ac:dyDescent="0.25">
      <c r="D1012"/>
      <c r="E1012"/>
    </row>
    <row r="1013" spans="4:5" x14ac:dyDescent="0.25">
      <c r="D1013"/>
      <c r="E1013"/>
    </row>
    <row r="1014" spans="4:5" x14ac:dyDescent="0.25">
      <c r="D1014"/>
      <c r="E1014"/>
    </row>
    <row r="1015" spans="4:5" x14ac:dyDescent="0.25">
      <c r="D1015"/>
      <c r="E1015"/>
    </row>
    <row r="1016" spans="4:5" x14ac:dyDescent="0.25">
      <c r="D1016"/>
      <c r="E1016"/>
    </row>
    <row r="1017" spans="4:5" x14ac:dyDescent="0.25">
      <c r="D1017"/>
      <c r="E1017"/>
    </row>
    <row r="1018" spans="4:5" x14ac:dyDescent="0.25">
      <c r="D1018"/>
      <c r="E1018"/>
    </row>
    <row r="1019" spans="4:5" x14ac:dyDescent="0.25">
      <c r="D1019"/>
      <c r="E1019"/>
    </row>
    <row r="1020" spans="4:5" x14ac:dyDescent="0.25">
      <c r="D1020"/>
      <c r="E1020"/>
    </row>
    <row r="1021" spans="4:5" x14ac:dyDescent="0.25">
      <c r="D1021"/>
      <c r="E1021"/>
    </row>
    <row r="1022" spans="4:5" x14ac:dyDescent="0.25">
      <c r="D1022"/>
      <c r="E1022"/>
    </row>
    <row r="1023" spans="4:5" x14ac:dyDescent="0.25">
      <c r="D1023"/>
      <c r="E1023"/>
    </row>
    <row r="1024" spans="4:5" x14ac:dyDescent="0.25">
      <c r="D1024"/>
      <c r="E1024"/>
    </row>
    <row r="1025" spans="4:5" x14ac:dyDescent="0.25">
      <c r="D1025"/>
      <c r="E1025"/>
    </row>
    <row r="1026" spans="4:5" x14ac:dyDescent="0.25">
      <c r="D1026"/>
      <c r="E1026"/>
    </row>
    <row r="1027" spans="4:5" x14ac:dyDescent="0.25">
      <c r="D1027"/>
      <c r="E1027"/>
    </row>
    <row r="1028" spans="4:5" x14ac:dyDescent="0.25">
      <c r="D1028"/>
      <c r="E1028"/>
    </row>
    <row r="1029" spans="4:5" x14ac:dyDescent="0.25">
      <c r="D1029"/>
      <c r="E1029"/>
    </row>
    <row r="1030" spans="4:5" x14ac:dyDescent="0.25">
      <c r="D1030"/>
      <c r="E1030"/>
    </row>
    <row r="1031" spans="4:5" x14ac:dyDescent="0.25">
      <c r="D1031"/>
      <c r="E1031"/>
    </row>
    <row r="1032" spans="4:5" x14ac:dyDescent="0.25">
      <c r="D1032"/>
      <c r="E1032"/>
    </row>
    <row r="1033" spans="4:5" x14ac:dyDescent="0.25">
      <c r="D1033"/>
      <c r="E1033"/>
    </row>
    <row r="1034" spans="4:5" x14ac:dyDescent="0.25">
      <c r="D1034"/>
      <c r="E1034"/>
    </row>
    <row r="1035" spans="4:5" x14ac:dyDescent="0.25">
      <c r="D1035"/>
      <c r="E1035"/>
    </row>
    <row r="1036" spans="4:5" x14ac:dyDescent="0.25">
      <c r="D1036"/>
      <c r="E1036"/>
    </row>
    <row r="1037" spans="4:5" x14ac:dyDescent="0.25">
      <c r="D1037"/>
      <c r="E1037"/>
    </row>
    <row r="1038" spans="4:5" x14ac:dyDescent="0.25">
      <c r="D1038"/>
      <c r="E1038"/>
    </row>
    <row r="1039" spans="4:5" x14ac:dyDescent="0.25">
      <c r="D1039"/>
      <c r="E1039"/>
    </row>
    <row r="1040" spans="4:5" x14ac:dyDescent="0.25">
      <c r="D1040"/>
      <c r="E1040"/>
    </row>
    <row r="1041" spans="4:5" x14ac:dyDescent="0.25">
      <c r="D1041"/>
      <c r="E1041"/>
    </row>
    <row r="1042" spans="4:5" x14ac:dyDescent="0.25">
      <c r="D1042"/>
      <c r="E1042"/>
    </row>
    <row r="1043" spans="4:5" x14ac:dyDescent="0.25">
      <c r="D1043"/>
      <c r="E1043"/>
    </row>
    <row r="1044" spans="4:5" x14ac:dyDescent="0.25">
      <c r="D1044"/>
      <c r="E1044"/>
    </row>
    <row r="1045" spans="4:5" x14ac:dyDescent="0.25">
      <c r="D1045"/>
      <c r="E1045"/>
    </row>
    <row r="1046" spans="4:5" x14ac:dyDescent="0.25">
      <c r="D1046"/>
      <c r="E1046"/>
    </row>
    <row r="1047" spans="4:5" x14ac:dyDescent="0.25">
      <c r="D1047"/>
      <c r="E1047"/>
    </row>
    <row r="1048" spans="4:5" x14ac:dyDescent="0.25">
      <c r="D1048"/>
      <c r="E1048"/>
    </row>
    <row r="1049" spans="4:5" x14ac:dyDescent="0.25">
      <c r="D1049"/>
      <c r="E1049"/>
    </row>
    <row r="1050" spans="4:5" x14ac:dyDescent="0.25">
      <c r="D1050"/>
      <c r="E1050"/>
    </row>
    <row r="1051" spans="4:5" x14ac:dyDescent="0.25">
      <c r="D1051"/>
      <c r="E1051"/>
    </row>
    <row r="1052" spans="4:5" x14ac:dyDescent="0.25">
      <c r="D1052"/>
      <c r="E1052"/>
    </row>
    <row r="1053" spans="4:5" x14ac:dyDescent="0.25">
      <c r="D1053"/>
      <c r="E1053"/>
    </row>
    <row r="1054" spans="4:5" x14ac:dyDescent="0.25">
      <c r="D1054"/>
      <c r="E1054"/>
    </row>
    <row r="1055" spans="4:5" x14ac:dyDescent="0.25">
      <c r="D1055"/>
      <c r="E1055"/>
    </row>
    <row r="1056" spans="4:5" x14ac:dyDescent="0.25">
      <c r="D1056"/>
      <c r="E1056"/>
    </row>
    <row r="1057" spans="4:5" x14ac:dyDescent="0.25">
      <c r="D1057"/>
      <c r="E1057"/>
    </row>
    <row r="1058" spans="4:5" x14ac:dyDescent="0.25">
      <c r="D1058"/>
      <c r="E1058"/>
    </row>
    <row r="1059" spans="4:5" x14ac:dyDescent="0.25">
      <c r="D1059"/>
      <c r="E1059"/>
    </row>
    <row r="1060" spans="4:5" x14ac:dyDescent="0.25">
      <c r="D1060"/>
      <c r="E1060"/>
    </row>
    <row r="1061" spans="4:5" x14ac:dyDescent="0.25">
      <c r="D1061"/>
      <c r="E1061"/>
    </row>
    <row r="1062" spans="4:5" x14ac:dyDescent="0.25">
      <c r="D1062"/>
      <c r="E1062"/>
    </row>
    <row r="1063" spans="4:5" x14ac:dyDescent="0.25">
      <c r="D1063"/>
      <c r="E1063"/>
    </row>
    <row r="1064" spans="4:5" x14ac:dyDescent="0.25">
      <c r="D1064"/>
      <c r="E1064"/>
    </row>
    <row r="1065" spans="4:5" x14ac:dyDescent="0.25">
      <c r="D1065"/>
      <c r="E1065"/>
    </row>
    <row r="1066" spans="4:5" x14ac:dyDescent="0.25">
      <c r="D1066"/>
      <c r="E1066"/>
    </row>
    <row r="1067" spans="4:5" x14ac:dyDescent="0.25">
      <c r="D1067"/>
      <c r="E1067"/>
    </row>
    <row r="1068" spans="4:5" x14ac:dyDescent="0.25">
      <c r="D1068"/>
      <c r="E1068"/>
    </row>
    <row r="1069" spans="4:5" x14ac:dyDescent="0.25">
      <c r="D1069"/>
      <c r="E1069"/>
    </row>
    <row r="1070" spans="4:5" x14ac:dyDescent="0.25">
      <c r="D1070"/>
      <c r="E1070"/>
    </row>
    <row r="1071" spans="4:5" x14ac:dyDescent="0.25">
      <c r="D1071"/>
      <c r="E1071"/>
    </row>
    <row r="1072" spans="4:5" x14ac:dyDescent="0.25">
      <c r="D1072"/>
      <c r="E1072"/>
    </row>
    <row r="1073" spans="4:5" x14ac:dyDescent="0.25">
      <c r="D1073"/>
      <c r="E1073"/>
    </row>
    <row r="1074" spans="4:5" x14ac:dyDescent="0.25">
      <c r="D1074"/>
      <c r="E1074"/>
    </row>
    <row r="1075" spans="4:5" x14ac:dyDescent="0.25">
      <c r="D1075"/>
      <c r="E1075"/>
    </row>
    <row r="1076" spans="4:5" x14ac:dyDescent="0.25">
      <c r="D1076"/>
      <c r="E1076"/>
    </row>
    <row r="1077" spans="4:5" x14ac:dyDescent="0.25">
      <c r="D1077"/>
      <c r="E1077"/>
    </row>
    <row r="1078" spans="4:5" x14ac:dyDescent="0.25">
      <c r="D1078"/>
      <c r="E1078"/>
    </row>
    <row r="1079" spans="4:5" x14ac:dyDescent="0.25">
      <c r="D1079"/>
      <c r="E1079"/>
    </row>
    <row r="1080" spans="4:5" x14ac:dyDescent="0.25">
      <c r="D1080"/>
      <c r="E1080"/>
    </row>
    <row r="1081" spans="4:5" x14ac:dyDescent="0.25">
      <c r="D1081"/>
      <c r="E1081"/>
    </row>
    <row r="1082" spans="4:5" x14ac:dyDescent="0.25">
      <c r="D1082"/>
      <c r="E1082"/>
    </row>
    <row r="1083" spans="4:5" x14ac:dyDescent="0.25">
      <c r="D1083"/>
      <c r="E1083"/>
    </row>
    <row r="1084" spans="4:5" x14ac:dyDescent="0.25">
      <c r="D1084"/>
      <c r="E1084"/>
    </row>
    <row r="1085" spans="4:5" x14ac:dyDescent="0.25">
      <c r="D1085"/>
      <c r="E1085"/>
    </row>
    <row r="1086" spans="4:5" x14ac:dyDescent="0.25">
      <c r="D1086"/>
      <c r="E1086"/>
    </row>
    <row r="1087" spans="4:5" x14ac:dyDescent="0.25">
      <c r="D1087"/>
      <c r="E1087"/>
    </row>
    <row r="1088" spans="4:5" x14ac:dyDescent="0.25">
      <c r="D1088"/>
      <c r="E1088"/>
    </row>
    <row r="1089" spans="4:5" x14ac:dyDescent="0.25">
      <c r="D1089"/>
      <c r="E1089"/>
    </row>
    <row r="1090" spans="4:5" x14ac:dyDescent="0.25">
      <c r="D1090"/>
      <c r="E1090"/>
    </row>
    <row r="1091" spans="4:5" x14ac:dyDescent="0.25">
      <c r="D1091"/>
      <c r="E1091"/>
    </row>
    <row r="1092" spans="4:5" x14ac:dyDescent="0.25">
      <c r="D1092"/>
      <c r="E1092"/>
    </row>
    <row r="1093" spans="4:5" x14ac:dyDescent="0.25">
      <c r="D1093"/>
      <c r="E1093"/>
    </row>
    <row r="1094" spans="4:5" x14ac:dyDescent="0.25">
      <c r="D1094"/>
      <c r="E1094"/>
    </row>
    <row r="1095" spans="4:5" x14ac:dyDescent="0.25">
      <c r="D1095"/>
      <c r="E1095"/>
    </row>
    <row r="1096" spans="4:5" x14ac:dyDescent="0.25">
      <c r="D1096"/>
      <c r="E1096"/>
    </row>
    <row r="1097" spans="4:5" x14ac:dyDescent="0.25">
      <c r="D1097"/>
      <c r="E1097"/>
    </row>
    <row r="1098" spans="4:5" x14ac:dyDescent="0.25">
      <c r="D1098"/>
      <c r="E1098"/>
    </row>
    <row r="1099" spans="4:5" x14ac:dyDescent="0.25">
      <c r="D1099"/>
      <c r="E1099"/>
    </row>
    <row r="1100" spans="4:5" x14ac:dyDescent="0.25">
      <c r="D1100"/>
      <c r="E1100"/>
    </row>
    <row r="1101" spans="4:5" x14ac:dyDescent="0.25">
      <c r="D1101"/>
      <c r="E1101"/>
    </row>
    <row r="1102" spans="4:5" x14ac:dyDescent="0.25">
      <c r="D1102"/>
      <c r="E1102"/>
    </row>
    <row r="1103" spans="4:5" x14ac:dyDescent="0.25">
      <c r="D1103"/>
      <c r="E1103"/>
    </row>
    <row r="1104" spans="4:5" x14ac:dyDescent="0.25">
      <c r="D1104"/>
      <c r="E1104"/>
    </row>
    <row r="1105" spans="4:5" x14ac:dyDescent="0.25">
      <c r="D1105"/>
      <c r="E1105"/>
    </row>
    <row r="1106" spans="4:5" x14ac:dyDescent="0.25">
      <c r="D1106"/>
      <c r="E1106"/>
    </row>
    <row r="1107" spans="4:5" x14ac:dyDescent="0.25">
      <c r="D1107"/>
      <c r="E1107"/>
    </row>
    <row r="1108" spans="4:5" x14ac:dyDescent="0.25">
      <c r="D1108"/>
      <c r="E1108"/>
    </row>
    <row r="1109" spans="4:5" x14ac:dyDescent="0.25">
      <c r="D1109"/>
      <c r="E1109"/>
    </row>
    <row r="1110" spans="4:5" x14ac:dyDescent="0.25">
      <c r="D1110"/>
      <c r="E1110"/>
    </row>
    <row r="1111" spans="4:5" x14ac:dyDescent="0.25">
      <c r="D1111"/>
      <c r="E1111"/>
    </row>
    <row r="1112" spans="4:5" x14ac:dyDescent="0.25">
      <c r="D1112"/>
      <c r="E1112"/>
    </row>
    <row r="1113" spans="4:5" x14ac:dyDescent="0.25">
      <c r="D1113"/>
      <c r="E1113"/>
    </row>
    <row r="1114" spans="4:5" x14ac:dyDescent="0.25">
      <c r="D1114"/>
      <c r="E1114"/>
    </row>
    <row r="1115" spans="4:5" x14ac:dyDescent="0.25">
      <c r="D1115"/>
      <c r="E1115"/>
    </row>
    <row r="1116" spans="4:5" x14ac:dyDescent="0.25">
      <c r="D1116"/>
      <c r="E1116"/>
    </row>
    <row r="1117" spans="4:5" x14ac:dyDescent="0.25">
      <c r="D1117"/>
      <c r="E1117"/>
    </row>
    <row r="1118" spans="4:5" x14ac:dyDescent="0.25">
      <c r="D1118"/>
      <c r="E1118"/>
    </row>
    <row r="1119" spans="4:5" x14ac:dyDescent="0.25">
      <c r="D1119"/>
      <c r="E1119"/>
    </row>
    <row r="1120" spans="4:5" x14ac:dyDescent="0.25">
      <c r="D1120"/>
      <c r="E1120"/>
    </row>
    <row r="1121" spans="4:5" x14ac:dyDescent="0.25">
      <c r="D1121"/>
      <c r="E1121"/>
    </row>
    <row r="1122" spans="4:5" x14ac:dyDescent="0.25">
      <c r="D1122"/>
      <c r="E1122"/>
    </row>
    <row r="1123" spans="4:5" x14ac:dyDescent="0.25">
      <c r="D1123"/>
      <c r="E1123"/>
    </row>
    <row r="1124" spans="4:5" x14ac:dyDescent="0.25">
      <c r="D1124"/>
      <c r="E1124"/>
    </row>
    <row r="1125" spans="4:5" x14ac:dyDescent="0.25">
      <c r="D1125"/>
      <c r="E1125"/>
    </row>
    <row r="1126" spans="4:5" x14ac:dyDescent="0.25">
      <c r="D1126"/>
      <c r="E1126"/>
    </row>
    <row r="1127" spans="4:5" x14ac:dyDescent="0.25">
      <c r="D1127"/>
      <c r="E1127"/>
    </row>
    <row r="1128" spans="4:5" x14ac:dyDescent="0.25">
      <c r="D1128"/>
      <c r="E1128"/>
    </row>
    <row r="1129" spans="4:5" x14ac:dyDescent="0.25">
      <c r="D1129"/>
      <c r="E1129"/>
    </row>
    <row r="1130" spans="4:5" x14ac:dyDescent="0.25">
      <c r="D1130"/>
      <c r="E1130"/>
    </row>
    <row r="1131" spans="4:5" x14ac:dyDescent="0.25">
      <c r="D1131"/>
      <c r="E1131"/>
    </row>
    <row r="1132" spans="4:5" x14ac:dyDescent="0.25">
      <c r="D1132"/>
      <c r="E1132"/>
    </row>
    <row r="1133" spans="4:5" x14ac:dyDescent="0.25">
      <c r="D1133"/>
      <c r="E1133"/>
    </row>
    <row r="1134" spans="4:5" x14ac:dyDescent="0.25">
      <c r="D1134"/>
      <c r="E1134"/>
    </row>
    <row r="1135" spans="4:5" x14ac:dyDescent="0.25">
      <c r="D1135"/>
      <c r="E1135"/>
    </row>
    <row r="1136" spans="4:5" x14ac:dyDescent="0.25">
      <c r="D1136"/>
      <c r="E1136"/>
    </row>
    <row r="1137" spans="4:5" x14ac:dyDescent="0.25">
      <c r="D1137"/>
      <c r="E1137"/>
    </row>
    <row r="1138" spans="4:5" x14ac:dyDescent="0.25">
      <c r="D1138"/>
      <c r="E1138"/>
    </row>
    <row r="1139" spans="4:5" x14ac:dyDescent="0.25">
      <c r="D1139"/>
      <c r="E1139"/>
    </row>
    <row r="1140" spans="4:5" x14ac:dyDescent="0.25">
      <c r="D1140"/>
      <c r="E1140"/>
    </row>
    <row r="1141" spans="4:5" x14ac:dyDescent="0.25">
      <c r="D1141"/>
      <c r="E1141"/>
    </row>
    <row r="1142" spans="4:5" x14ac:dyDescent="0.25">
      <c r="D1142"/>
      <c r="E1142"/>
    </row>
    <row r="1143" spans="4:5" x14ac:dyDescent="0.25">
      <c r="D1143"/>
      <c r="E1143"/>
    </row>
    <row r="1144" spans="4:5" x14ac:dyDescent="0.25">
      <c r="D1144"/>
      <c r="E1144"/>
    </row>
    <row r="1145" spans="4:5" x14ac:dyDescent="0.25">
      <c r="D1145"/>
      <c r="E1145"/>
    </row>
    <row r="1146" spans="4:5" x14ac:dyDescent="0.25">
      <c r="D1146"/>
      <c r="E1146"/>
    </row>
    <row r="1147" spans="4:5" x14ac:dyDescent="0.25">
      <c r="D1147"/>
      <c r="E1147"/>
    </row>
    <row r="1148" spans="4:5" x14ac:dyDescent="0.25">
      <c r="D1148"/>
      <c r="E1148"/>
    </row>
    <row r="1149" spans="4:5" x14ac:dyDescent="0.25">
      <c r="D1149"/>
      <c r="E1149"/>
    </row>
    <row r="1150" spans="4:5" x14ac:dyDescent="0.25">
      <c r="D1150"/>
      <c r="E1150"/>
    </row>
    <row r="1151" spans="4:5" x14ac:dyDescent="0.25">
      <c r="D1151"/>
      <c r="E1151"/>
    </row>
    <row r="1152" spans="4:5" x14ac:dyDescent="0.25">
      <c r="D1152"/>
      <c r="E1152"/>
    </row>
    <row r="1153" spans="4:5" x14ac:dyDescent="0.25">
      <c r="D1153"/>
      <c r="E1153"/>
    </row>
    <row r="1154" spans="4:5" x14ac:dyDescent="0.25">
      <c r="D1154"/>
      <c r="E1154"/>
    </row>
    <row r="1155" spans="4:5" x14ac:dyDescent="0.25">
      <c r="D1155"/>
      <c r="E1155"/>
    </row>
    <row r="1156" spans="4:5" x14ac:dyDescent="0.25">
      <c r="D1156"/>
      <c r="E1156"/>
    </row>
    <row r="1157" spans="4:5" x14ac:dyDescent="0.25">
      <c r="D1157"/>
      <c r="E1157"/>
    </row>
    <row r="1158" spans="4:5" x14ac:dyDescent="0.25">
      <c r="D1158"/>
      <c r="E1158"/>
    </row>
    <row r="1159" spans="4:5" x14ac:dyDescent="0.25">
      <c r="D1159"/>
      <c r="E1159"/>
    </row>
    <row r="1160" spans="4:5" x14ac:dyDescent="0.25">
      <c r="D1160"/>
      <c r="E1160"/>
    </row>
    <row r="1161" spans="4:5" x14ac:dyDescent="0.25">
      <c r="D1161"/>
      <c r="E1161"/>
    </row>
    <row r="1162" spans="4:5" x14ac:dyDescent="0.25">
      <c r="D1162"/>
      <c r="E1162"/>
    </row>
    <row r="1163" spans="4:5" x14ac:dyDescent="0.25">
      <c r="D1163"/>
      <c r="E1163"/>
    </row>
    <row r="1164" spans="4:5" x14ac:dyDescent="0.25">
      <c r="D1164"/>
      <c r="E1164"/>
    </row>
    <row r="1165" spans="4:5" x14ac:dyDescent="0.25">
      <c r="D1165"/>
      <c r="E1165"/>
    </row>
    <row r="1166" spans="4:5" x14ac:dyDescent="0.25">
      <c r="D1166"/>
      <c r="E1166"/>
    </row>
    <row r="1167" spans="4:5" x14ac:dyDescent="0.25">
      <c r="D1167"/>
      <c r="E1167"/>
    </row>
    <row r="1168" spans="4:5" x14ac:dyDescent="0.25">
      <c r="D1168"/>
      <c r="E1168"/>
    </row>
    <row r="1169" spans="4:5" x14ac:dyDescent="0.25">
      <c r="D1169"/>
      <c r="E1169"/>
    </row>
    <row r="1170" spans="4:5" x14ac:dyDescent="0.25">
      <c r="D1170"/>
      <c r="E1170"/>
    </row>
    <row r="1171" spans="4:5" x14ac:dyDescent="0.25">
      <c r="D1171"/>
      <c r="E1171"/>
    </row>
    <row r="1172" spans="4:5" x14ac:dyDescent="0.25">
      <c r="D1172"/>
      <c r="E1172"/>
    </row>
    <row r="1173" spans="4:5" x14ac:dyDescent="0.25">
      <c r="D1173"/>
      <c r="E1173"/>
    </row>
    <row r="1174" spans="4:5" x14ac:dyDescent="0.25">
      <c r="D1174"/>
      <c r="E1174"/>
    </row>
    <row r="1175" spans="4:5" x14ac:dyDescent="0.25">
      <c r="D1175"/>
      <c r="E1175"/>
    </row>
    <row r="1176" spans="4:5" x14ac:dyDescent="0.25">
      <c r="D1176"/>
      <c r="E1176"/>
    </row>
    <row r="1177" spans="4:5" x14ac:dyDescent="0.25">
      <c r="D1177"/>
      <c r="E1177"/>
    </row>
    <row r="1178" spans="4:5" x14ac:dyDescent="0.25">
      <c r="D1178"/>
      <c r="E1178"/>
    </row>
    <row r="1179" spans="4:5" x14ac:dyDescent="0.25">
      <c r="D1179"/>
      <c r="E1179"/>
    </row>
    <row r="1180" spans="4:5" x14ac:dyDescent="0.25">
      <c r="D1180"/>
      <c r="E1180"/>
    </row>
    <row r="1181" spans="4:5" x14ac:dyDescent="0.25">
      <c r="D1181"/>
      <c r="E1181"/>
    </row>
    <row r="1182" spans="4:5" x14ac:dyDescent="0.25">
      <c r="D1182"/>
      <c r="E1182"/>
    </row>
    <row r="1183" spans="4:5" x14ac:dyDescent="0.25">
      <c r="D1183"/>
      <c r="E1183"/>
    </row>
    <row r="1184" spans="4:5" x14ac:dyDescent="0.25">
      <c r="D1184"/>
      <c r="E1184"/>
    </row>
    <row r="1185" spans="4:5" x14ac:dyDescent="0.25">
      <c r="D1185"/>
      <c r="E1185"/>
    </row>
    <row r="1186" spans="4:5" x14ac:dyDescent="0.25">
      <c r="D1186"/>
      <c r="E1186"/>
    </row>
    <row r="1187" spans="4:5" x14ac:dyDescent="0.25">
      <c r="D1187"/>
      <c r="E1187"/>
    </row>
    <row r="1188" spans="4:5" x14ac:dyDescent="0.25">
      <c r="D1188"/>
      <c r="E1188"/>
    </row>
    <row r="1189" spans="4:5" x14ac:dyDescent="0.25">
      <c r="D1189"/>
      <c r="E1189"/>
    </row>
    <row r="1190" spans="4:5" x14ac:dyDescent="0.25">
      <c r="D1190"/>
      <c r="E1190"/>
    </row>
    <row r="1191" spans="4:5" x14ac:dyDescent="0.25">
      <c r="D1191"/>
      <c r="E1191"/>
    </row>
    <row r="1192" spans="4:5" x14ac:dyDescent="0.25">
      <c r="D1192"/>
      <c r="E1192"/>
    </row>
    <row r="1193" spans="4:5" x14ac:dyDescent="0.25">
      <c r="D1193"/>
      <c r="E1193"/>
    </row>
    <row r="1194" spans="4:5" x14ac:dyDescent="0.25">
      <c r="D1194"/>
      <c r="E1194"/>
    </row>
    <row r="1195" spans="4:5" x14ac:dyDescent="0.25">
      <c r="D1195"/>
      <c r="E1195"/>
    </row>
    <row r="1196" spans="4:5" x14ac:dyDescent="0.25">
      <c r="D1196"/>
      <c r="E1196"/>
    </row>
    <row r="1197" spans="4:5" x14ac:dyDescent="0.25">
      <c r="D1197"/>
      <c r="E1197"/>
    </row>
    <row r="1198" spans="4:5" x14ac:dyDescent="0.25">
      <c r="D1198"/>
      <c r="E1198"/>
    </row>
    <row r="1199" spans="4:5" x14ac:dyDescent="0.25">
      <c r="D1199"/>
      <c r="E1199"/>
    </row>
    <row r="1200" spans="4:5" x14ac:dyDescent="0.25">
      <c r="D1200"/>
      <c r="E1200"/>
    </row>
    <row r="1201" spans="4:5" x14ac:dyDescent="0.25">
      <c r="D1201"/>
      <c r="E1201"/>
    </row>
    <row r="1202" spans="4:5" x14ac:dyDescent="0.25">
      <c r="D1202"/>
      <c r="E1202"/>
    </row>
    <row r="1203" spans="4:5" x14ac:dyDescent="0.25">
      <c r="D1203"/>
      <c r="E1203"/>
    </row>
    <row r="1204" spans="4:5" x14ac:dyDescent="0.25">
      <c r="D1204"/>
      <c r="E1204"/>
    </row>
    <row r="1205" spans="4:5" x14ac:dyDescent="0.25">
      <c r="D1205"/>
      <c r="E1205"/>
    </row>
    <row r="1206" spans="4:5" x14ac:dyDescent="0.25">
      <c r="D1206"/>
      <c r="E1206"/>
    </row>
    <row r="1207" spans="4:5" x14ac:dyDescent="0.25">
      <c r="D1207"/>
      <c r="E1207"/>
    </row>
    <row r="1208" spans="4:5" x14ac:dyDescent="0.25">
      <c r="D1208"/>
      <c r="E1208"/>
    </row>
    <row r="1209" spans="4:5" x14ac:dyDescent="0.25">
      <c r="D1209"/>
      <c r="E1209"/>
    </row>
    <row r="1210" spans="4:5" x14ac:dyDescent="0.25">
      <c r="D1210"/>
      <c r="E1210"/>
    </row>
    <row r="1211" spans="4:5" x14ac:dyDescent="0.25">
      <c r="D1211"/>
      <c r="E1211"/>
    </row>
    <row r="1212" spans="4:5" x14ac:dyDescent="0.25">
      <c r="D1212"/>
      <c r="E1212"/>
    </row>
    <row r="1213" spans="4:5" x14ac:dyDescent="0.25">
      <c r="D1213"/>
      <c r="E1213"/>
    </row>
    <row r="1214" spans="4:5" x14ac:dyDescent="0.25">
      <c r="D1214"/>
      <c r="E1214"/>
    </row>
    <row r="1215" spans="4:5" x14ac:dyDescent="0.25">
      <c r="D1215"/>
      <c r="E1215"/>
    </row>
    <row r="1216" spans="4:5" x14ac:dyDescent="0.25">
      <c r="D1216"/>
      <c r="E1216"/>
    </row>
    <row r="1217" spans="4:5" x14ac:dyDescent="0.25">
      <c r="D1217"/>
      <c r="E1217"/>
    </row>
    <row r="1218" spans="4:5" x14ac:dyDescent="0.25">
      <c r="D1218"/>
      <c r="E1218"/>
    </row>
    <row r="1219" spans="4:5" x14ac:dyDescent="0.25">
      <c r="D1219"/>
      <c r="E1219"/>
    </row>
    <row r="1220" spans="4:5" x14ac:dyDescent="0.25">
      <c r="D1220"/>
      <c r="E1220"/>
    </row>
    <row r="1221" spans="4:5" x14ac:dyDescent="0.25">
      <c r="D1221"/>
      <c r="E1221"/>
    </row>
    <row r="1222" spans="4:5" x14ac:dyDescent="0.25">
      <c r="D1222"/>
      <c r="E1222"/>
    </row>
    <row r="1223" spans="4:5" x14ac:dyDescent="0.25">
      <c r="D1223"/>
      <c r="E1223"/>
    </row>
    <row r="1224" spans="4:5" x14ac:dyDescent="0.25">
      <c r="D1224"/>
      <c r="E1224"/>
    </row>
    <row r="1225" spans="4:5" x14ac:dyDescent="0.25">
      <c r="D1225"/>
      <c r="E1225"/>
    </row>
    <row r="1226" spans="4:5" x14ac:dyDescent="0.25">
      <c r="D1226"/>
      <c r="E1226"/>
    </row>
    <row r="1227" spans="4:5" x14ac:dyDescent="0.25">
      <c r="D1227"/>
      <c r="E1227"/>
    </row>
    <row r="1228" spans="4:5" x14ac:dyDescent="0.25">
      <c r="D1228"/>
      <c r="E1228"/>
    </row>
    <row r="1229" spans="4:5" x14ac:dyDescent="0.25">
      <c r="D1229"/>
      <c r="E1229"/>
    </row>
    <row r="1230" spans="4:5" x14ac:dyDescent="0.25">
      <c r="D1230"/>
      <c r="E1230"/>
    </row>
    <row r="1231" spans="4:5" x14ac:dyDescent="0.25">
      <c r="D1231"/>
      <c r="E1231"/>
    </row>
    <row r="1232" spans="4:5" x14ac:dyDescent="0.25">
      <c r="D1232"/>
      <c r="E1232"/>
    </row>
    <row r="1233" spans="4:5" x14ac:dyDescent="0.25">
      <c r="D1233"/>
      <c r="E1233"/>
    </row>
    <row r="1234" spans="4:5" x14ac:dyDescent="0.25">
      <c r="D1234"/>
      <c r="E1234"/>
    </row>
    <row r="1235" spans="4:5" x14ac:dyDescent="0.25">
      <c r="D1235"/>
      <c r="E1235"/>
    </row>
    <row r="1236" spans="4:5" x14ac:dyDescent="0.25">
      <c r="D1236"/>
      <c r="E1236"/>
    </row>
    <row r="1237" spans="4:5" x14ac:dyDescent="0.25">
      <c r="D1237"/>
      <c r="E1237"/>
    </row>
    <row r="1238" spans="4:5" x14ac:dyDescent="0.25">
      <c r="D1238"/>
      <c r="E1238"/>
    </row>
    <row r="1239" spans="4:5" x14ac:dyDescent="0.25">
      <c r="D1239"/>
      <c r="E1239"/>
    </row>
    <row r="1240" spans="4:5" x14ac:dyDescent="0.25">
      <c r="D1240"/>
      <c r="E1240"/>
    </row>
    <row r="1241" spans="4:5" x14ac:dyDescent="0.25">
      <c r="D1241"/>
      <c r="E1241"/>
    </row>
    <row r="1242" spans="4:5" x14ac:dyDescent="0.25">
      <c r="D1242"/>
      <c r="E1242"/>
    </row>
    <row r="1243" spans="4:5" x14ac:dyDescent="0.25">
      <c r="D1243"/>
      <c r="E1243"/>
    </row>
    <row r="1244" spans="4:5" x14ac:dyDescent="0.25">
      <c r="D1244"/>
      <c r="E1244"/>
    </row>
    <row r="1245" spans="4:5" x14ac:dyDescent="0.25">
      <c r="D1245"/>
      <c r="E1245"/>
    </row>
    <row r="1246" spans="4:5" x14ac:dyDescent="0.25">
      <c r="D1246"/>
      <c r="E1246"/>
    </row>
    <row r="1247" spans="4:5" x14ac:dyDescent="0.25">
      <c r="D1247"/>
      <c r="E1247"/>
    </row>
    <row r="1248" spans="4:5" x14ac:dyDescent="0.25">
      <c r="D1248"/>
      <c r="E1248"/>
    </row>
    <row r="1249" spans="4:5" x14ac:dyDescent="0.25">
      <c r="D1249"/>
      <c r="E1249"/>
    </row>
    <row r="1250" spans="4:5" x14ac:dyDescent="0.25">
      <c r="D1250"/>
      <c r="E1250"/>
    </row>
    <row r="1251" spans="4:5" x14ac:dyDescent="0.25">
      <c r="D1251"/>
      <c r="E1251"/>
    </row>
    <row r="1252" spans="4:5" x14ac:dyDescent="0.25">
      <c r="D1252"/>
      <c r="E1252"/>
    </row>
    <row r="1253" spans="4:5" x14ac:dyDescent="0.25">
      <c r="D1253"/>
      <c r="E1253"/>
    </row>
    <row r="1254" spans="4:5" x14ac:dyDescent="0.25">
      <c r="D1254"/>
      <c r="E1254"/>
    </row>
    <row r="1255" spans="4:5" x14ac:dyDescent="0.25">
      <c r="D1255"/>
      <c r="E1255"/>
    </row>
    <row r="1256" spans="4:5" x14ac:dyDescent="0.25">
      <c r="D1256"/>
      <c r="E1256"/>
    </row>
    <row r="1257" spans="4:5" x14ac:dyDescent="0.25">
      <c r="D1257"/>
      <c r="E1257"/>
    </row>
    <row r="1258" spans="4:5" x14ac:dyDescent="0.25">
      <c r="D1258"/>
      <c r="E1258"/>
    </row>
    <row r="1259" spans="4:5" x14ac:dyDescent="0.25">
      <c r="D1259"/>
      <c r="E1259"/>
    </row>
    <row r="1260" spans="4:5" x14ac:dyDescent="0.25">
      <c r="D1260"/>
      <c r="E1260"/>
    </row>
    <row r="1261" spans="4:5" x14ac:dyDescent="0.25">
      <c r="D1261"/>
      <c r="E1261"/>
    </row>
    <row r="1262" spans="4:5" x14ac:dyDescent="0.25">
      <c r="D1262"/>
      <c r="E1262"/>
    </row>
    <row r="1263" spans="4:5" x14ac:dyDescent="0.25">
      <c r="D1263"/>
      <c r="E1263"/>
    </row>
    <row r="1264" spans="4:5" x14ac:dyDescent="0.25">
      <c r="D1264"/>
      <c r="E1264"/>
    </row>
    <row r="1265" spans="4:5" x14ac:dyDescent="0.25">
      <c r="D1265"/>
      <c r="E1265"/>
    </row>
    <row r="1266" spans="4:5" x14ac:dyDescent="0.25">
      <c r="D1266"/>
      <c r="E1266"/>
    </row>
    <row r="1267" spans="4:5" x14ac:dyDescent="0.25">
      <c r="D1267"/>
      <c r="E1267"/>
    </row>
    <row r="1268" spans="4:5" x14ac:dyDescent="0.25">
      <c r="D1268"/>
      <c r="E1268"/>
    </row>
    <row r="1269" spans="4:5" x14ac:dyDescent="0.25">
      <c r="D1269"/>
      <c r="E1269"/>
    </row>
    <row r="1270" spans="4:5" x14ac:dyDescent="0.25">
      <c r="D1270"/>
      <c r="E1270"/>
    </row>
    <row r="1271" spans="4:5" x14ac:dyDescent="0.25">
      <c r="D1271"/>
      <c r="E1271"/>
    </row>
    <row r="1272" spans="4:5" x14ac:dyDescent="0.25">
      <c r="D1272"/>
      <c r="E1272"/>
    </row>
    <row r="1273" spans="4:5" x14ac:dyDescent="0.25">
      <c r="D1273"/>
      <c r="E1273"/>
    </row>
    <row r="1274" spans="4:5" x14ac:dyDescent="0.25">
      <c r="D1274"/>
      <c r="E1274"/>
    </row>
    <row r="1275" spans="4:5" x14ac:dyDescent="0.25">
      <c r="D1275"/>
      <c r="E1275"/>
    </row>
    <row r="1276" spans="4:5" x14ac:dyDescent="0.25">
      <c r="D1276"/>
      <c r="E1276"/>
    </row>
    <row r="1277" spans="4:5" x14ac:dyDescent="0.25">
      <c r="D1277"/>
      <c r="E1277"/>
    </row>
    <row r="1278" spans="4:5" x14ac:dyDescent="0.25">
      <c r="D1278"/>
      <c r="E1278"/>
    </row>
    <row r="1279" spans="4:5" x14ac:dyDescent="0.25">
      <c r="D1279"/>
      <c r="E1279"/>
    </row>
    <row r="1280" spans="4:5" x14ac:dyDescent="0.25">
      <c r="D1280"/>
      <c r="E1280"/>
    </row>
    <row r="1281" spans="4:5" x14ac:dyDescent="0.25">
      <c r="D1281"/>
      <c r="E1281"/>
    </row>
    <row r="1282" spans="4:5" x14ac:dyDescent="0.25">
      <c r="D1282"/>
      <c r="E1282"/>
    </row>
    <row r="1283" spans="4:5" x14ac:dyDescent="0.25">
      <c r="D1283"/>
      <c r="E1283"/>
    </row>
    <row r="1284" spans="4:5" x14ac:dyDescent="0.25">
      <c r="D1284"/>
      <c r="E1284"/>
    </row>
    <row r="1285" spans="4:5" x14ac:dyDescent="0.25">
      <c r="D1285"/>
      <c r="E1285"/>
    </row>
    <row r="1286" spans="4:5" x14ac:dyDescent="0.25">
      <c r="D1286"/>
      <c r="E1286"/>
    </row>
    <row r="1287" spans="4:5" x14ac:dyDescent="0.25">
      <c r="D1287"/>
      <c r="E1287"/>
    </row>
    <row r="1288" spans="4:5" x14ac:dyDescent="0.25">
      <c r="D1288"/>
      <c r="E1288"/>
    </row>
    <row r="1289" spans="4:5" x14ac:dyDescent="0.25">
      <c r="D1289"/>
      <c r="E1289"/>
    </row>
    <row r="1290" spans="4:5" x14ac:dyDescent="0.25">
      <c r="D1290"/>
      <c r="E1290"/>
    </row>
    <row r="1291" spans="4:5" x14ac:dyDescent="0.25">
      <c r="D1291"/>
      <c r="E1291"/>
    </row>
    <row r="1292" spans="4:5" x14ac:dyDescent="0.25">
      <c r="D1292"/>
      <c r="E1292"/>
    </row>
    <row r="1293" spans="4:5" x14ac:dyDescent="0.25">
      <c r="D1293"/>
      <c r="E1293"/>
    </row>
    <row r="1294" spans="4:5" x14ac:dyDescent="0.25">
      <c r="D1294"/>
      <c r="E1294"/>
    </row>
    <row r="1295" spans="4:5" x14ac:dyDescent="0.25">
      <c r="D1295"/>
      <c r="E1295"/>
    </row>
    <row r="1296" spans="4:5" x14ac:dyDescent="0.25">
      <c r="D1296"/>
      <c r="E1296"/>
    </row>
    <row r="1297" spans="4:5" x14ac:dyDescent="0.25">
      <c r="D1297"/>
      <c r="E1297"/>
    </row>
    <row r="1298" spans="4:5" x14ac:dyDescent="0.25">
      <c r="D1298"/>
      <c r="E1298"/>
    </row>
    <row r="1299" spans="4:5" x14ac:dyDescent="0.25">
      <c r="D1299"/>
      <c r="E1299"/>
    </row>
    <row r="1300" spans="4:5" x14ac:dyDescent="0.25">
      <c r="D1300"/>
      <c r="E1300"/>
    </row>
    <row r="1301" spans="4:5" x14ac:dyDescent="0.25">
      <c r="D1301"/>
      <c r="E1301"/>
    </row>
    <row r="1302" spans="4:5" x14ac:dyDescent="0.25">
      <c r="D1302"/>
      <c r="E1302"/>
    </row>
    <row r="1303" spans="4:5" x14ac:dyDescent="0.25">
      <c r="D1303"/>
      <c r="E1303"/>
    </row>
    <row r="1304" spans="4:5" x14ac:dyDescent="0.25">
      <c r="D1304"/>
      <c r="E1304"/>
    </row>
    <row r="1305" spans="4:5" x14ac:dyDescent="0.25">
      <c r="D1305"/>
      <c r="E1305"/>
    </row>
    <row r="1306" spans="4:5" x14ac:dyDescent="0.25">
      <c r="D1306"/>
      <c r="E1306"/>
    </row>
    <row r="1307" spans="4:5" x14ac:dyDescent="0.25">
      <c r="D1307"/>
      <c r="E1307"/>
    </row>
    <row r="1308" spans="4:5" x14ac:dyDescent="0.25">
      <c r="D1308"/>
      <c r="E1308"/>
    </row>
    <row r="1309" spans="4:5" x14ac:dyDescent="0.25">
      <c r="D1309"/>
      <c r="E1309"/>
    </row>
    <row r="1310" spans="4:5" x14ac:dyDescent="0.25">
      <c r="D1310"/>
      <c r="E1310"/>
    </row>
    <row r="1311" spans="4:5" x14ac:dyDescent="0.25">
      <c r="D1311"/>
      <c r="E1311"/>
    </row>
    <row r="1312" spans="4:5" x14ac:dyDescent="0.25">
      <c r="D1312"/>
      <c r="E1312"/>
    </row>
    <row r="1313" spans="4:5" x14ac:dyDescent="0.25">
      <c r="D1313"/>
      <c r="E1313"/>
    </row>
    <row r="1314" spans="4:5" x14ac:dyDescent="0.25">
      <c r="D1314"/>
      <c r="E1314"/>
    </row>
    <row r="1315" spans="4:5" x14ac:dyDescent="0.25">
      <c r="D1315"/>
      <c r="E1315"/>
    </row>
    <row r="1316" spans="4:5" x14ac:dyDescent="0.25">
      <c r="D1316"/>
      <c r="E1316"/>
    </row>
    <row r="1317" spans="4:5" x14ac:dyDescent="0.25">
      <c r="D1317"/>
      <c r="E1317"/>
    </row>
    <row r="1318" spans="4:5" x14ac:dyDescent="0.25">
      <c r="D1318"/>
      <c r="E1318"/>
    </row>
    <row r="1319" spans="4:5" x14ac:dyDescent="0.25">
      <c r="D1319"/>
      <c r="E1319"/>
    </row>
    <row r="1320" spans="4:5" x14ac:dyDescent="0.25">
      <c r="D1320"/>
      <c r="E1320"/>
    </row>
    <row r="1321" spans="4:5" x14ac:dyDescent="0.25">
      <c r="D1321"/>
      <c r="E1321"/>
    </row>
    <row r="1322" spans="4:5" x14ac:dyDescent="0.25">
      <c r="D1322"/>
      <c r="E1322"/>
    </row>
    <row r="1323" spans="4:5" x14ac:dyDescent="0.25">
      <c r="D1323"/>
      <c r="E1323"/>
    </row>
    <row r="1324" spans="4:5" x14ac:dyDescent="0.25">
      <c r="D1324"/>
      <c r="E1324"/>
    </row>
    <row r="1325" spans="4:5" x14ac:dyDescent="0.25">
      <c r="D1325"/>
      <c r="E1325"/>
    </row>
    <row r="1326" spans="4:5" x14ac:dyDescent="0.25">
      <c r="D1326"/>
      <c r="E1326"/>
    </row>
    <row r="1327" spans="4:5" x14ac:dyDescent="0.25">
      <c r="D1327"/>
      <c r="E1327"/>
    </row>
    <row r="1328" spans="4:5" x14ac:dyDescent="0.25">
      <c r="D1328"/>
      <c r="E1328"/>
    </row>
    <row r="1329" spans="4:5" x14ac:dyDescent="0.25">
      <c r="D1329"/>
      <c r="E1329"/>
    </row>
    <row r="1330" spans="4:5" x14ac:dyDescent="0.25">
      <c r="D1330"/>
      <c r="E1330"/>
    </row>
    <row r="1331" spans="4:5" x14ac:dyDescent="0.25">
      <c r="D1331"/>
      <c r="E1331"/>
    </row>
    <row r="1332" spans="4:5" x14ac:dyDescent="0.25">
      <c r="D1332"/>
      <c r="E1332"/>
    </row>
    <row r="1333" spans="4:5" x14ac:dyDescent="0.25">
      <c r="D1333"/>
      <c r="E1333"/>
    </row>
    <row r="1334" spans="4:5" x14ac:dyDescent="0.25">
      <c r="D1334"/>
      <c r="E1334"/>
    </row>
    <row r="1335" spans="4:5" x14ac:dyDescent="0.25">
      <c r="D1335"/>
      <c r="E1335"/>
    </row>
    <row r="1336" spans="4:5" x14ac:dyDescent="0.25">
      <c r="D1336"/>
      <c r="E1336"/>
    </row>
    <row r="1337" spans="4:5" x14ac:dyDescent="0.25">
      <c r="D1337"/>
      <c r="E1337"/>
    </row>
    <row r="1338" spans="4:5" x14ac:dyDescent="0.25">
      <c r="D1338"/>
      <c r="E1338"/>
    </row>
    <row r="1339" spans="4:5" x14ac:dyDescent="0.25">
      <c r="D1339"/>
      <c r="E1339"/>
    </row>
    <row r="1340" spans="4:5" x14ac:dyDescent="0.25">
      <c r="D1340"/>
      <c r="E1340"/>
    </row>
    <row r="1341" spans="4:5" x14ac:dyDescent="0.25">
      <c r="D1341"/>
      <c r="E1341"/>
    </row>
    <row r="1342" spans="4:5" x14ac:dyDescent="0.25">
      <c r="D1342"/>
      <c r="E1342"/>
    </row>
    <row r="1343" spans="4:5" x14ac:dyDescent="0.25">
      <c r="D1343"/>
      <c r="E1343"/>
    </row>
    <row r="1344" spans="4:5" x14ac:dyDescent="0.25">
      <c r="D1344"/>
      <c r="E1344"/>
    </row>
    <row r="1345" spans="4:5" x14ac:dyDescent="0.25">
      <c r="D1345"/>
      <c r="E1345"/>
    </row>
    <row r="1346" spans="4:5" x14ac:dyDescent="0.25">
      <c r="D1346"/>
      <c r="E1346"/>
    </row>
    <row r="1347" spans="4:5" x14ac:dyDescent="0.25">
      <c r="D1347"/>
      <c r="E1347"/>
    </row>
    <row r="1348" spans="4:5" x14ac:dyDescent="0.25">
      <c r="D1348"/>
      <c r="E1348"/>
    </row>
    <row r="1349" spans="4:5" x14ac:dyDescent="0.25">
      <c r="D1349"/>
      <c r="E1349"/>
    </row>
    <row r="1350" spans="4:5" x14ac:dyDescent="0.25">
      <c r="D1350"/>
      <c r="E1350"/>
    </row>
    <row r="1351" spans="4:5" x14ac:dyDescent="0.25">
      <c r="D1351"/>
      <c r="E1351"/>
    </row>
    <row r="1352" spans="4:5" x14ac:dyDescent="0.25">
      <c r="D1352"/>
      <c r="E1352"/>
    </row>
    <row r="1353" spans="4:5" x14ac:dyDescent="0.25">
      <c r="D1353"/>
      <c r="E1353"/>
    </row>
    <row r="1354" spans="4:5" x14ac:dyDescent="0.25">
      <c r="D1354"/>
      <c r="E1354"/>
    </row>
    <row r="1355" spans="4:5" x14ac:dyDescent="0.25">
      <c r="D1355"/>
      <c r="E1355"/>
    </row>
    <row r="1356" spans="4:5" x14ac:dyDescent="0.25">
      <c r="D1356"/>
      <c r="E1356"/>
    </row>
    <row r="1357" spans="4:5" x14ac:dyDescent="0.25">
      <c r="D1357"/>
      <c r="E1357"/>
    </row>
    <row r="1358" spans="4:5" x14ac:dyDescent="0.25">
      <c r="D1358"/>
      <c r="E1358"/>
    </row>
    <row r="1359" spans="4:5" x14ac:dyDescent="0.25">
      <c r="D1359"/>
      <c r="E1359"/>
    </row>
    <row r="1360" spans="4:5" x14ac:dyDescent="0.25">
      <c r="D1360"/>
      <c r="E1360"/>
    </row>
    <row r="1361" spans="4:5" x14ac:dyDescent="0.25">
      <c r="D1361"/>
      <c r="E1361"/>
    </row>
    <row r="1362" spans="4:5" x14ac:dyDescent="0.25">
      <c r="D1362"/>
      <c r="E1362"/>
    </row>
    <row r="1363" spans="4:5" x14ac:dyDescent="0.25">
      <c r="D1363"/>
      <c r="E1363"/>
    </row>
    <row r="1364" spans="4:5" x14ac:dyDescent="0.25">
      <c r="D1364"/>
      <c r="E1364"/>
    </row>
    <row r="1365" spans="4:5" x14ac:dyDescent="0.25">
      <c r="D1365"/>
      <c r="E1365"/>
    </row>
    <row r="1366" spans="4:5" x14ac:dyDescent="0.25">
      <c r="D1366"/>
      <c r="E1366"/>
    </row>
    <row r="1367" spans="4:5" x14ac:dyDescent="0.25">
      <c r="D1367"/>
      <c r="E1367"/>
    </row>
    <row r="1368" spans="4:5" x14ac:dyDescent="0.25">
      <c r="D1368"/>
      <c r="E1368"/>
    </row>
    <row r="1369" spans="4:5" x14ac:dyDescent="0.25">
      <c r="D1369"/>
      <c r="E1369"/>
    </row>
    <row r="1370" spans="4:5" x14ac:dyDescent="0.25">
      <c r="D1370"/>
      <c r="E1370"/>
    </row>
    <row r="1371" spans="4:5" x14ac:dyDescent="0.25">
      <c r="D1371"/>
      <c r="E1371"/>
    </row>
    <row r="1372" spans="4:5" x14ac:dyDescent="0.25">
      <c r="D1372"/>
      <c r="E1372"/>
    </row>
    <row r="1373" spans="4:5" x14ac:dyDescent="0.25">
      <c r="D1373"/>
      <c r="E1373"/>
    </row>
    <row r="1374" spans="4:5" x14ac:dyDescent="0.25">
      <c r="D1374"/>
      <c r="E1374"/>
    </row>
    <row r="1375" spans="4:5" x14ac:dyDescent="0.25">
      <c r="D1375"/>
      <c r="E1375"/>
    </row>
    <row r="1376" spans="4:5" x14ac:dyDescent="0.25">
      <c r="D1376"/>
      <c r="E1376"/>
    </row>
    <row r="1377" spans="4:5" x14ac:dyDescent="0.25">
      <c r="D1377"/>
      <c r="E1377"/>
    </row>
    <row r="1378" spans="4:5" x14ac:dyDescent="0.25">
      <c r="D1378"/>
      <c r="E1378"/>
    </row>
    <row r="1379" spans="4:5" x14ac:dyDescent="0.25">
      <c r="D1379"/>
      <c r="E1379"/>
    </row>
    <row r="1380" spans="4:5" x14ac:dyDescent="0.25">
      <c r="D1380"/>
      <c r="E1380"/>
    </row>
    <row r="1381" spans="4:5" x14ac:dyDescent="0.25">
      <c r="D1381"/>
      <c r="E1381"/>
    </row>
    <row r="1382" spans="4:5" x14ac:dyDescent="0.25">
      <c r="D1382"/>
      <c r="E1382"/>
    </row>
    <row r="1383" spans="4:5" x14ac:dyDescent="0.25">
      <c r="D1383"/>
      <c r="E1383"/>
    </row>
    <row r="1384" spans="4:5" x14ac:dyDescent="0.25">
      <c r="D1384"/>
      <c r="E1384"/>
    </row>
    <row r="1385" spans="4:5" x14ac:dyDescent="0.25">
      <c r="D1385"/>
      <c r="E1385"/>
    </row>
    <row r="1386" spans="4:5" x14ac:dyDescent="0.25">
      <c r="D1386"/>
      <c r="E1386"/>
    </row>
    <row r="1387" spans="4:5" x14ac:dyDescent="0.25">
      <c r="D1387"/>
      <c r="E1387"/>
    </row>
    <row r="1388" spans="4:5" x14ac:dyDescent="0.25">
      <c r="D1388"/>
      <c r="E1388"/>
    </row>
    <row r="1389" spans="4:5" x14ac:dyDescent="0.25">
      <c r="D1389"/>
      <c r="E1389"/>
    </row>
    <row r="1390" spans="4:5" x14ac:dyDescent="0.25">
      <c r="D1390"/>
      <c r="E1390"/>
    </row>
    <row r="1391" spans="4:5" x14ac:dyDescent="0.25">
      <c r="D1391"/>
      <c r="E1391"/>
    </row>
    <row r="1392" spans="4:5" x14ac:dyDescent="0.25">
      <c r="D1392"/>
      <c r="E1392"/>
    </row>
    <row r="1393" spans="4:5" x14ac:dyDescent="0.25">
      <c r="D1393"/>
      <c r="E1393"/>
    </row>
    <row r="1394" spans="4:5" x14ac:dyDescent="0.25">
      <c r="D1394"/>
      <c r="E1394"/>
    </row>
    <row r="1395" spans="4:5" x14ac:dyDescent="0.25">
      <c r="D1395"/>
      <c r="E1395"/>
    </row>
    <row r="1396" spans="4:5" x14ac:dyDescent="0.25">
      <c r="D1396"/>
      <c r="E1396"/>
    </row>
    <row r="1397" spans="4:5" x14ac:dyDescent="0.25">
      <c r="D1397"/>
      <c r="E1397"/>
    </row>
    <row r="1398" spans="4:5" x14ac:dyDescent="0.25">
      <c r="D1398"/>
      <c r="E1398"/>
    </row>
    <row r="1399" spans="4:5" x14ac:dyDescent="0.25">
      <c r="D1399"/>
      <c r="E1399"/>
    </row>
    <row r="1400" spans="4:5" x14ac:dyDescent="0.25">
      <c r="D1400"/>
      <c r="E1400"/>
    </row>
    <row r="1401" spans="4:5" x14ac:dyDescent="0.25">
      <c r="D1401"/>
      <c r="E1401"/>
    </row>
    <row r="1402" spans="4:5" x14ac:dyDescent="0.25">
      <c r="D1402"/>
      <c r="E1402"/>
    </row>
    <row r="1403" spans="4:5" x14ac:dyDescent="0.25">
      <c r="D1403"/>
      <c r="E1403"/>
    </row>
    <row r="1404" spans="4:5" x14ac:dyDescent="0.25">
      <c r="D1404"/>
      <c r="E1404"/>
    </row>
    <row r="1405" spans="4:5" x14ac:dyDescent="0.25">
      <c r="D1405"/>
      <c r="E1405"/>
    </row>
    <row r="1406" spans="4:5" x14ac:dyDescent="0.25">
      <c r="D1406"/>
      <c r="E1406"/>
    </row>
    <row r="1407" spans="4:5" x14ac:dyDescent="0.25">
      <c r="D1407"/>
      <c r="E1407"/>
    </row>
    <row r="1408" spans="4:5" x14ac:dyDescent="0.25">
      <c r="D1408"/>
      <c r="E1408"/>
    </row>
    <row r="1409" spans="4:5" x14ac:dyDescent="0.25">
      <c r="D1409"/>
      <c r="E1409"/>
    </row>
    <row r="1410" spans="4:5" x14ac:dyDescent="0.25">
      <c r="D1410"/>
      <c r="E1410"/>
    </row>
    <row r="1411" spans="4:5" x14ac:dyDescent="0.25">
      <c r="D1411"/>
      <c r="E1411"/>
    </row>
    <row r="1412" spans="4:5" x14ac:dyDescent="0.25">
      <c r="D1412"/>
      <c r="E1412"/>
    </row>
    <row r="1413" spans="4:5" x14ac:dyDescent="0.25">
      <c r="D1413"/>
      <c r="E1413"/>
    </row>
    <row r="1414" spans="4:5" x14ac:dyDescent="0.25">
      <c r="D1414"/>
      <c r="E1414"/>
    </row>
    <row r="1415" spans="4:5" x14ac:dyDescent="0.25">
      <c r="D1415"/>
      <c r="E1415"/>
    </row>
    <row r="1416" spans="4:5" x14ac:dyDescent="0.25">
      <c r="D1416"/>
      <c r="E1416"/>
    </row>
    <row r="1417" spans="4:5" x14ac:dyDescent="0.25">
      <c r="D1417"/>
      <c r="E1417"/>
    </row>
    <row r="1418" spans="4:5" x14ac:dyDescent="0.25">
      <c r="D1418"/>
      <c r="E1418"/>
    </row>
    <row r="1419" spans="4:5" x14ac:dyDescent="0.25">
      <c r="D1419"/>
      <c r="E1419"/>
    </row>
    <row r="1420" spans="4:5" x14ac:dyDescent="0.25">
      <c r="D1420"/>
      <c r="E1420"/>
    </row>
    <row r="1421" spans="4:5" x14ac:dyDescent="0.25">
      <c r="D1421"/>
      <c r="E1421"/>
    </row>
    <row r="1422" spans="4:5" x14ac:dyDescent="0.25">
      <c r="D1422"/>
      <c r="E1422"/>
    </row>
    <row r="1423" spans="4:5" x14ac:dyDescent="0.25">
      <c r="D1423"/>
      <c r="E1423"/>
    </row>
    <row r="1424" spans="4:5" x14ac:dyDescent="0.25">
      <c r="D1424"/>
      <c r="E1424"/>
    </row>
    <row r="1425" spans="4:5" x14ac:dyDescent="0.25">
      <c r="D1425"/>
      <c r="E1425"/>
    </row>
    <row r="1426" spans="4:5" x14ac:dyDescent="0.25">
      <c r="D1426"/>
      <c r="E1426"/>
    </row>
    <row r="1427" spans="4:5" x14ac:dyDescent="0.25">
      <c r="D1427"/>
      <c r="E1427"/>
    </row>
    <row r="1428" spans="4:5" x14ac:dyDescent="0.25">
      <c r="D1428"/>
      <c r="E1428"/>
    </row>
    <row r="1429" spans="4:5" x14ac:dyDescent="0.25">
      <c r="D1429"/>
      <c r="E1429"/>
    </row>
    <row r="1430" spans="4:5" x14ac:dyDescent="0.25">
      <c r="D1430"/>
      <c r="E1430"/>
    </row>
    <row r="1431" spans="4:5" x14ac:dyDescent="0.25">
      <c r="D1431"/>
      <c r="E1431"/>
    </row>
    <row r="1432" spans="4:5" x14ac:dyDescent="0.25">
      <c r="D1432"/>
      <c r="E1432"/>
    </row>
    <row r="1433" spans="4:5" x14ac:dyDescent="0.25">
      <c r="D1433"/>
      <c r="E1433"/>
    </row>
    <row r="1434" spans="4:5" x14ac:dyDescent="0.25">
      <c r="D1434"/>
      <c r="E1434"/>
    </row>
    <row r="1435" spans="4:5" x14ac:dyDescent="0.25">
      <c r="D1435"/>
      <c r="E1435"/>
    </row>
    <row r="1436" spans="4:5" x14ac:dyDescent="0.25">
      <c r="D1436"/>
      <c r="E1436"/>
    </row>
    <row r="1437" spans="4:5" x14ac:dyDescent="0.25">
      <c r="D1437"/>
      <c r="E1437"/>
    </row>
    <row r="1438" spans="4:5" x14ac:dyDescent="0.25">
      <c r="D1438"/>
      <c r="E1438"/>
    </row>
    <row r="1439" spans="4:5" x14ac:dyDescent="0.25">
      <c r="D1439"/>
      <c r="E1439"/>
    </row>
    <row r="1440" spans="4:5" x14ac:dyDescent="0.25">
      <c r="D1440"/>
      <c r="E1440"/>
    </row>
    <row r="1441" spans="4:5" x14ac:dyDescent="0.25">
      <c r="D1441"/>
      <c r="E1441"/>
    </row>
    <row r="1442" spans="4:5" x14ac:dyDescent="0.25">
      <c r="D1442"/>
      <c r="E1442"/>
    </row>
    <row r="1443" spans="4:5" x14ac:dyDescent="0.25">
      <c r="D1443"/>
      <c r="E1443"/>
    </row>
    <row r="1444" spans="4:5" x14ac:dyDescent="0.25">
      <c r="D1444"/>
      <c r="E1444"/>
    </row>
    <row r="1445" spans="4:5" x14ac:dyDescent="0.25">
      <c r="D1445"/>
      <c r="E1445"/>
    </row>
    <row r="1446" spans="4:5" x14ac:dyDescent="0.25">
      <c r="D1446"/>
      <c r="E1446"/>
    </row>
    <row r="1447" spans="4:5" x14ac:dyDescent="0.25">
      <c r="D1447"/>
      <c r="E1447"/>
    </row>
    <row r="1448" spans="4:5" x14ac:dyDescent="0.25">
      <c r="D1448"/>
      <c r="E1448"/>
    </row>
    <row r="1449" spans="4:5" x14ac:dyDescent="0.25">
      <c r="D1449"/>
      <c r="E1449"/>
    </row>
    <row r="1450" spans="4:5" x14ac:dyDescent="0.25">
      <c r="D1450"/>
      <c r="E1450"/>
    </row>
    <row r="1451" spans="4:5" x14ac:dyDescent="0.25">
      <c r="D1451"/>
      <c r="E1451"/>
    </row>
    <row r="1452" spans="4:5" x14ac:dyDescent="0.25">
      <c r="D1452"/>
      <c r="E1452"/>
    </row>
    <row r="1453" spans="4:5" x14ac:dyDescent="0.25">
      <c r="D1453"/>
      <c r="E1453"/>
    </row>
    <row r="1454" spans="4:5" x14ac:dyDescent="0.25">
      <c r="D1454"/>
      <c r="E1454"/>
    </row>
    <row r="1455" spans="4:5" x14ac:dyDescent="0.25">
      <c r="D1455"/>
      <c r="E1455"/>
    </row>
    <row r="1456" spans="4:5" x14ac:dyDescent="0.25">
      <c r="D1456"/>
      <c r="E1456"/>
    </row>
    <row r="1457" spans="4:5" x14ac:dyDescent="0.25">
      <c r="D1457"/>
      <c r="E1457"/>
    </row>
    <row r="1458" spans="4:5" x14ac:dyDescent="0.25">
      <c r="D1458"/>
      <c r="E1458"/>
    </row>
    <row r="1459" spans="4:5" x14ac:dyDescent="0.25">
      <c r="D1459"/>
      <c r="E1459"/>
    </row>
    <row r="1460" spans="4:5" x14ac:dyDescent="0.25">
      <c r="D1460"/>
      <c r="E1460"/>
    </row>
    <row r="1461" spans="4:5" x14ac:dyDescent="0.25">
      <c r="D1461"/>
      <c r="E1461"/>
    </row>
    <row r="1462" spans="4:5" x14ac:dyDescent="0.25">
      <c r="D1462"/>
      <c r="E1462"/>
    </row>
    <row r="1463" spans="4:5" x14ac:dyDescent="0.25">
      <c r="D1463"/>
      <c r="E1463"/>
    </row>
    <row r="1464" spans="4:5" x14ac:dyDescent="0.25">
      <c r="D1464"/>
      <c r="E1464"/>
    </row>
    <row r="1465" spans="4:5" x14ac:dyDescent="0.25">
      <c r="D1465"/>
      <c r="E1465"/>
    </row>
    <row r="1466" spans="4:5" x14ac:dyDescent="0.25">
      <c r="D1466"/>
      <c r="E1466"/>
    </row>
    <row r="1467" spans="4:5" x14ac:dyDescent="0.25">
      <c r="D1467"/>
      <c r="E1467"/>
    </row>
    <row r="1468" spans="4:5" x14ac:dyDescent="0.25">
      <c r="D1468"/>
      <c r="E1468"/>
    </row>
    <row r="1469" spans="4:5" x14ac:dyDescent="0.25">
      <c r="D1469"/>
      <c r="E1469"/>
    </row>
    <row r="1470" spans="4:5" x14ac:dyDescent="0.25">
      <c r="D1470"/>
      <c r="E1470"/>
    </row>
    <row r="1471" spans="4:5" x14ac:dyDescent="0.25">
      <c r="D1471"/>
      <c r="E1471"/>
    </row>
    <row r="1472" spans="4:5" x14ac:dyDescent="0.25">
      <c r="D1472"/>
      <c r="E1472"/>
    </row>
    <row r="1473" spans="4:5" x14ac:dyDescent="0.25">
      <c r="D1473"/>
      <c r="E1473"/>
    </row>
    <row r="1474" spans="4:5" x14ac:dyDescent="0.25">
      <c r="D1474"/>
      <c r="E1474"/>
    </row>
    <row r="1475" spans="4:5" x14ac:dyDescent="0.25">
      <c r="D1475"/>
      <c r="E1475"/>
    </row>
    <row r="1476" spans="4:5" x14ac:dyDescent="0.25">
      <c r="D1476"/>
      <c r="E1476"/>
    </row>
    <row r="1477" spans="4:5" x14ac:dyDescent="0.25">
      <c r="D1477"/>
      <c r="E1477"/>
    </row>
    <row r="1478" spans="4:5" x14ac:dyDescent="0.25">
      <c r="D1478"/>
      <c r="E1478"/>
    </row>
    <row r="1479" spans="4:5" x14ac:dyDescent="0.25">
      <c r="D1479"/>
      <c r="E1479"/>
    </row>
    <row r="1480" spans="4:5" x14ac:dyDescent="0.25">
      <c r="D1480"/>
      <c r="E1480"/>
    </row>
    <row r="1481" spans="4:5" x14ac:dyDescent="0.25">
      <c r="D1481"/>
      <c r="E1481"/>
    </row>
    <row r="1482" spans="4:5" x14ac:dyDescent="0.25">
      <c r="D1482"/>
      <c r="E1482"/>
    </row>
    <row r="1483" spans="4:5" x14ac:dyDescent="0.25">
      <c r="D1483"/>
      <c r="E1483"/>
    </row>
    <row r="1484" spans="4:5" x14ac:dyDescent="0.25">
      <c r="D1484"/>
      <c r="E1484"/>
    </row>
    <row r="1485" spans="4:5" x14ac:dyDescent="0.25">
      <c r="D1485"/>
      <c r="E1485"/>
    </row>
    <row r="1486" spans="4:5" x14ac:dyDescent="0.25">
      <c r="D1486"/>
      <c r="E1486"/>
    </row>
    <row r="1487" spans="4:5" x14ac:dyDescent="0.25">
      <c r="D1487"/>
      <c r="E1487"/>
    </row>
    <row r="1488" spans="4:5" x14ac:dyDescent="0.25">
      <c r="D1488"/>
      <c r="E1488"/>
    </row>
    <row r="1489" spans="4:5" x14ac:dyDescent="0.25">
      <c r="D1489"/>
      <c r="E1489"/>
    </row>
    <row r="1490" spans="4:5" x14ac:dyDescent="0.25">
      <c r="D1490"/>
      <c r="E1490"/>
    </row>
    <row r="1491" spans="4:5" x14ac:dyDescent="0.25">
      <c r="D1491"/>
      <c r="E1491"/>
    </row>
    <row r="1492" spans="4:5" x14ac:dyDescent="0.25">
      <c r="D1492"/>
      <c r="E1492"/>
    </row>
    <row r="1493" spans="4:5" x14ac:dyDescent="0.25">
      <c r="D1493"/>
      <c r="E1493"/>
    </row>
    <row r="1494" spans="4:5" x14ac:dyDescent="0.25">
      <c r="D1494"/>
      <c r="E1494"/>
    </row>
    <row r="1495" spans="4:5" x14ac:dyDescent="0.25">
      <c r="D1495"/>
      <c r="E1495"/>
    </row>
    <row r="1496" spans="4:5" x14ac:dyDescent="0.25">
      <c r="D1496"/>
      <c r="E1496"/>
    </row>
    <row r="1497" spans="4:5" x14ac:dyDescent="0.25">
      <c r="D1497"/>
      <c r="E1497"/>
    </row>
    <row r="1498" spans="4:5" x14ac:dyDescent="0.25">
      <c r="D1498"/>
      <c r="E1498"/>
    </row>
    <row r="1499" spans="4:5" x14ac:dyDescent="0.25">
      <c r="D1499"/>
      <c r="E1499"/>
    </row>
    <row r="1500" spans="4:5" x14ac:dyDescent="0.25">
      <c r="D1500"/>
      <c r="E1500"/>
    </row>
    <row r="1501" spans="4:5" x14ac:dyDescent="0.25">
      <c r="D1501"/>
      <c r="E1501"/>
    </row>
    <row r="1502" spans="4:5" x14ac:dyDescent="0.25">
      <c r="D1502"/>
      <c r="E1502"/>
    </row>
    <row r="1503" spans="4:5" x14ac:dyDescent="0.25">
      <c r="D1503"/>
      <c r="E1503"/>
    </row>
    <row r="1504" spans="4:5" x14ac:dyDescent="0.25">
      <c r="D1504"/>
      <c r="E1504"/>
    </row>
    <row r="1505" spans="4:5" x14ac:dyDescent="0.25">
      <c r="D1505"/>
      <c r="E1505"/>
    </row>
    <row r="1506" spans="4:5" x14ac:dyDescent="0.25">
      <c r="D1506"/>
      <c r="E1506"/>
    </row>
    <row r="1507" spans="4:5" x14ac:dyDescent="0.25">
      <c r="D1507"/>
      <c r="E1507"/>
    </row>
    <row r="1508" spans="4:5" x14ac:dyDescent="0.25">
      <c r="D1508"/>
      <c r="E1508"/>
    </row>
    <row r="1509" spans="4:5" x14ac:dyDescent="0.25">
      <c r="D1509"/>
      <c r="E1509"/>
    </row>
    <row r="1510" spans="4:5" x14ac:dyDescent="0.25">
      <c r="D1510"/>
      <c r="E1510"/>
    </row>
    <row r="1511" spans="4:5" x14ac:dyDescent="0.25">
      <c r="D1511"/>
      <c r="E1511"/>
    </row>
    <row r="1512" spans="4:5" x14ac:dyDescent="0.25">
      <c r="D1512"/>
      <c r="E1512"/>
    </row>
    <row r="1513" spans="4:5" x14ac:dyDescent="0.25">
      <c r="D1513"/>
      <c r="E1513"/>
    </row>
    <row r="1514" spans="4:5" x14ac:dyDescent="0.25">
      <c r="D1514"/>
      <c r="E1514"/>
    </row>
    <row r="1515" spans="4:5" x14ac:dyDescent="0.25">
      <c r="D1515"/>
      <c r="E1515"/>
    </row>
    <row r="1516" spans="4:5" x14ac:dyDescent="0.25">
      <c r="D1516"/>
      <c r="E1516"/>
    </row>
    <row r="1517" spans="4:5" x14ac:dyDescent="0.25">
      <c r="D1517"/>
      <c r="E1517"/>
    </row>
    <row r="1518" spans="4:5" x14ac:dyDescent="0.25">
      <c r="D1518"/>
      <c r="E1518"/>
    </row>
    <row r="1519" spans="4:5" x14ac:dyDescent="0.25">
      <c r="D1519"/>
      <c r="E1519"/>
    </row>
    <row r="1520" spans="4:5" x14ac:dyDescent="0.25">
      <c r="D1520"/>
      <c r="E1520"/>
    </row>
    <row r="1521" spans="4:5" x14ac:dyDescent="0.25">
      <c r="D1521"/>
      <c r="E1521"/>
    </row>
    <row r="1522" spans="4:5" x14ac:dyDescent="0.25">
      <c r="D1522"/>
      <c r="E1522"/>
    </row>
    <row r="1523" spans="4:5" x14ac:dyDescent="0.25">
      <c r="D1523"/>
      <c r="E1523"/>
    </row>
    <row r="1524" spans="4:5" x14ac:dyDescent="0.25">
      <c r="D1524"/>
      <c r="E1524"/>
    </row>
    <row r="1525" spans="4:5" x14ac:dyDescent="0.25">
      <c r="D1525"/>
      <c r="E1525"/>
    </row>
    <row r="1526" spans="4:5" x14ac:dyDescent="0.25">
      <c r="D1526"/>
      <c r="E1526"/>
    </row>
    <row r="1527" spans="4:5" x14ac:dyDescent="0.25">
      <c r="D1527"/>
      <c r="E1527"/>
    </row>
    <row r="1528" spans="4:5" x14ac:dyDescent="0.25">
      <c r="D1528"/>
      <c r="E1528"/>
    </row>
    <row r="1529" spans="4:5" x14ac:dyDescent="0.25">
      <c r="D1529"/>
      <c r="E1529"/>
    </row>
    <row r="1530" spans="4:5" x14ac:dyDescent="0.25">
      <c r="D1530"/>
      <c r="E1530"/>
    </row>
    <row r="1531" spans="4:5" x14ac:dyDescent="0.25">
      <c r="D1531"/>
      <c r="E1531"/>
    </row>
    <row r="1532" spans="4:5" x14ac:dyDescent="0.25">
      <c r="D1532"/>
      <c r="E1532"/>
    </row>
    <row r="1533" spans="4:5" x14ac:dyDescent="0.25">
      <c r="D1533"/>
      <c r="E1533"/>
    </row>
    <row r="1534" spans="4:5" x14ac:dyDescent="0.25">
      <c r="D1534"/>
      <c r="E1534"/>
    </row>
    <row r="1535" spans="4:5" x14ac:dyDescent="0.25">
      <c r="D1535"/>
      <c r="E1535"/>
    </row>
    <row r="1536" spans="4:5" x14ac:dyDescent="0.25">
      <c r="D1536"/>
      <c r="E1536"/>
    </row>
    <row r="1537" spans="4:5" x14ac:dyDescent="0.25">
      <c r="D1537"/>
      <c r="E1537"/>
    </row>
    <row r="1538" spans="4:5" x14ac:dyDescent="0.25">
      <c r="D1538"/>
      <c r="E1538"/>
    </row>
    <row r="1539" spans="4:5" x14ac:dyDescent="0.25">
      <c r="D1539"/>
      <c r="E1539"/>
    </row>
    <row r="1540" spans="4:5" x14ac:dyDescent="0.25">
      <c r="D1540"/>
      <c r="E1540"/>
    </row>
    <row r="1541" spans="4:5" x14ac:dyDescent="0.25">
      <c r="D1541"/>
      <c r="E1541"/>
    </row>
    <row r="1542" spans="4:5" x14ac:dyDescent="0.25">
      <c r="D1542"/>
      <c r="E1542"/>
    </row>
    <row r="1543" spans="4:5" x14ac:dyDescent="0.25">
      <c r="D1543"/>
      <c r="E1543"/>
    </row>
    <row r="1544" spans="4:5" x14ac:dyDescent="0.25">
      <c r="D1544"/>
      <c r="E1544"/>
    </row>
    <row r="1545" spans="4:5" x14ac:dyDescent="0.25">
      <c r="D1545"/>
      <c r="E1545"/>
    </row>
    <row r="1546" spans="4:5" x14ac:dyDescent="0.25">
      <c r="D1546"/>
      <c r="E1546"/>
    </row>
    <row r="1547" spans="4:5" x14ac:dyDescent="0.25">
      <c r="D1547"/>
      <c r="E1547"/>
    </row>
    <row r="1548" spans="4:5" x14ac:dyDescent="0.25">
      <c r="D1548"/>
      <c r="E1548"/>
    </row>
    <row r="1549" spans="4:5" x14ac:dyDescent="0.25">
      <c r="D1549"/>
      <c r="E1549"/>
    </row>
    <row r="1550" spans="4:5" x14ac:dyDescent="0.25">
      <c r="D1550"/>
      <c r="E1550"/>
    </row>
    <row r="1551" spans="4:5" x14ac:dyDescent="0.25">
      <c r="D1551"/>
      <c r="E1551"/>
    </row>
    <row r="1552" spans="4:5" x14ac:dyDescent="0.25">
      <c r="D1552"/>
      <c r="E1552"/>
    </row>
    <row r="1553" spans="4:5" x14ac:dyDescent="0.25">
      <c r="D1553"/>
      <c r="E1553"/>
    </row>
    <row r="1554" spans="4:5" x14ac:dyDescent="0.25">
      <c r="D1554"/>
      <c r="E1554"/>
    </row>
    <row r="1555" spans="4:5" x14ac:dyDescent="0.25">
      <c r="D1555"/>
      <c r="E1555"/>
    </row>
    <row r="1556" spans="4:5" x14ac:dyDescent="0.25">
      <c r="D1556"/>
      <c r="E1556"/>
    </row>
    <row r="1557" spans="4:5" x14ac:dyDescent="0.25">
      <c r="D1557"/>
      <c r="E1557"/>
    </row>
    <row r="1558" spans="4:5" x14ac:dyDescent="0.25">
      <c r="D1558"/>
      <c r="E1558"/>
    </row>
    <row r="1559" spans="4:5" x14ac:dyDescent="0.25">
      <c r="D1559"/>
      <c r="E1559"/>
    </row>
    <row r="1560" spans="4:5" x14ac:dyDescent="0.25">
      <c r="D1560"/>
      <c r="E1560"/>
    </row>
    <row r="1561" spans="4:5" x14ac:dyDescent="0.25">
      <c r="D1561"/>
      <c r="E1561"/>
    </row>
    <row r="1562" spans="4:5" x14ac:dyDescent="0.25">
      <c r="D1562"/>
      <c r="E1562"/>
    </row>
    <row r="1563" spans="4:5" x14ac:dyDescent="0.25">
      <c r="D1563"/>
      <c r="E1563"/>
    </row>
    <row r="1564" spans="4:5" x14ac:dyDescent="0.25">
      <c r="D1564"/>
      <c r="E1564"/>
    </row>
    <row r="1565" spans="4:5" x14ac:dyDescent="0.25">
      <c r="D1565"/>
      <c r="E1565"/>
    </row>
    <row r="1566" spans="4:5" x14ac:dyDescent="0.25">
      <c r="D1566"/>
      <c r="E1566"/>
    </row>
    <row r="1567" spans="4:5" x14ac:dyDescent="0.25">
      <c r="D1567"/>
      <c r="E1567"/>
    </row>
    <row r="1568" spans="4:5" x14ac:dyDescent="0.25">
      <c r="D1568"/>
      <c r="E1568"/>
    </row>
    <row r="1569" spans="4:5" x14ac:dyDescent="0.25">
      <c r="D1569"/>
      <c r="E1569"/>
    </row>
    <row r="1570" spans="4:5" x14ac:dyDescent="0.25">
      <c r="D1570"/>
      <c r="E1570"/>
    </row>
    <row r="1571" spans="4:5" x14ac:dyDescent="0.25">
      <c r="D1571"/>
      <c r="E1571"/>
    </row>
    <row r="1572" spans="4:5" x14ac:dyDescent="0.25">
      <c r="D1572"/>
      <c r="E1572"/>
    </row>
    <row r="1573" spans="4:5" x14ac:dyDescent="0.25">
      <c r="D1573"/>
      <c r="E1573"/>
    </row>
    <row r="1574" spans="4:5" x14ac:dyDescent="0.25">
      <c r="D1574"/>
      <c r="E1574"/>
    </row>
    <row r="1575" spans="4:5" x14ac:dyDescent="0.25">
      <c r="D1575"/>
      <c r="E1575"/>
    </row>
    <row r="1576" spans="4:5" x14ac:dyDescent="0.25">
      <c r="D1576"/>
      <c r="E1576"/>
    </row>
    <row r="1577" spans="4:5" x14ac:dyDescent="0.25">
      <c r="D1577"/>
      <c r="E1577"/>
    </row>
    <row r="1578" spans="4:5" x14ac:dyDescent="0.25">
      <c r="D1578"/>
      <c r="E1578"/>
    </row>
    <row r="1579" spans="4:5" x14ac:dyDescent="0.25">
      <c r="D1579"/>
      <c r="E1579"/>
    </row>
    <row r="1580" spans="4:5" x14ac:dyDescent="0.25">
      <c r="D1580"/>
      <c r="E1580"/>
    </row>
    <row r="1581" spans="4:5" x14ac:dyDescent="0.25">
      <c r="D1581"/>
      <c r="E1581"/>
    </row>
    <row r="1582" spans="4:5" x14ac:dyDescent="0.25">
      <c r="D1582"/>
      <c r="E1582"/>
    </row>
    <row r="1583" spans="4:5" x14ac:dyDescent="0.25">
      <c r="D1583"/>
      <c r="E1583"/>
    </row>
    <row r="1584" spans="4:5" x14ac:dyDescent="0.25">
      <c r="D1584"/>
      <c r="E1584"/>
    </row>
    <row r="1585" spans="4:5" x14ac:dyDescent="0.25">
      <c r="D1585"/>
      <c r="E1585"/>
    </row>
    <row r="1586" spans="4:5" x14ac:dyDescent="0.25">
      <c r="D1586"/>
      <c r="E1586"/>
    </row>
    <row r="1587" spans="4:5" x14ac:dyDescent="0.25">
      <c r="D1587"/>
      <c r="E1587"/>
    </row>
    <row r="1588" spans="4:5" x14ac:dyDescent="0.25">
      <c r="D1588"/>
      <c r="E1588"/>
    </row>
    <row r="1589" spans="4:5" x14ac:dyDescent="0.25">
      <c r="D1589"/>
      <c r="E1589"/>
    </row>
    <row r="1590" spans="4:5" x14ac:dyDescent="0.25">
      <c r="D1590"/>
      <c r="E1590"/>
    </row>
    <row r="1591" spans="4:5" x14ac:dyDescent="0.25">
      <c r="D1591"/>
      <c r="E1591"/>
    </row>
    <row r="1592" spans="4:5" x14ac:dyDescent="0.25">
      <c r="D1592"/>
      <c r="E1592"/>
    </row>
    <row r="1593" spans="4:5" x14ac:dyDescent="0.25">
      <c r="D1593"/>
      <c r="E1593"/>
    </row>
    <row r="1594" spans="4:5" x14ac:dyDescent="0.25">
      <c r="D1594"/>
      <c r="E1594"/>
    </row>
    <row r="1595" spans="4:5" x14ac:dyDescent="0.25">
      <c r="D1595"/>
      <c r="E1595"/>
    </row>
    <row r="1596" spans="4:5" x14ac:dyDescent="0.25">
      <c r="D1596"/>
      <c r="E1596"/>
    </row>
    <row r="1597" spans="4:5" x14ac:dyDescent="0.25">
      <c r="D1597"/>
      <c r="E1597"/>
    </row>
    <row r="1598" spans="4:5" x14ac:dyDescent="0.25">
      <c r="D1598"/>
      <c r="E1598"/>
    </row>
    <row r="1599" spans="4:5" x14ac:dyDescent="0.25">
      <c r="D1599"/>
      <c r="E1599"/>
    </row>
    <row r="1600" spans="4:5" x14ac:dyDescent="0.25">
      <c r="D1600"/>
      <c r="E1600"/>
    </row>
    <row r="1601" spans="4:5" x14ac:dyDescent="0.25">
      <c r="D1601"/>
      <c r="E1601"/>
    </row>
    <row r="1602" spans="4:5" x14ac:dyDescent="0.25">
      <c r="D1602"/>
      <c r="E1602"/>
    </row>
    <row r="1603" spans="4:5" x14ac:dyDescent="0.25">
      <c r="D1603"/>
      <c r="E1603"/>
    </row>
    <row r="1604" spans="4:5" x14ac:dyDescent="0.25">
      <c r="D1604"/>
      <c r="E1604"/>
    </row>
    <row r="1605" spans="4:5" x14ac:dyDescent="0.25">
      <c r="D1605"/>
      <c r="E1605"/>
    </row>
    <row r="1606" spans="4:5" x14ac:dyDescent="0.25">
      <c r="D1606"/>
      <c r="E1606"/>
    </row>
    <row r="1607" spans="4:5" x14ac:dyDescent="0.25">
      <c r="D1607"/>
      <c r="E1607"/>
    </row>
    <row r="1608" spans="4:5" x14ac:dyDescent="0.25">
      <c r="D1608"/>
      <c r="E1608"/>
    </row>
    <row r="1609" spans="4:5" x14ac:dyDescent="0.25">
      <c r="D1609"/>
      <c r="E1609"/>
    </row>
    <row r="1610" spans="4:5" x14ac:dyDescent="0.25">
      <c r="D1610"/>
      <c r="E1610"/>
    </row>
    <row r="1611" spans="4:5" x14ac:dyDescent="0.25">
      <c r="D1611"/>
      <c r="E1611"/>
    </row>
    <row r="1612" spans="4:5" x14ac:dyDescent="0.25">
      <c r="D1612"/>
      <c r="E1612"/>
    </row>
    <row r="1613" spans="4:5" x14ac:dyDescent="0.25">
      <c r="D1613"/>
      <c r="E1613"/>
    </row>
    <row r="1614" spans="4:5" x14ac:dyDescent="0.25">
      <c r="D1614"/>
      <c r="E1614"/>
    </row>
    <row r="1615" spans="4:5" x14ac:dyDescent="0.25">
      <c r="D1615"/>
      <c r="E1615"/>
    </row>
    <row r="1616" spans="4:5" x14ac:dyDescent="0.25">
      <c r="D1616"/>
      <c r="E1616"/>
    </row>
    <row r="1617" spans="4:5" x14ac:dyDescent="0.25">
      <c r="D1617"/>
      <c r="E1617"/>
    </row>
    <row r="1618" spans="4:5" x14ac:dyDescent="0.25">
      <c r="D1618"/>
      <c r="E1618"/>
    </row>
    <row r="1619" spans="4:5" x14ac:dyDescent="0.25">
      <c r="D1619"/>
      <c r="E1619"/>
    </row>
    <row r="1620" spans="4:5" x14ac:dyDescent="0.25">
      <c r="D1620"/>
      <c r="E1620"/>
    </row>
    <row r="1621" spans="4:5" x14ac:dyDescent="0.25">
      <c r="D1621"/>
      <c r="E1621"/>
    </row>
    <row r="1622" spans="4:5" x14ac:dyDescent="0.25">
      <c r="D1622"/>
      <c r="E1622"/>
    </row>
    <row r="1623" spans="4:5" x14ac:dyDescent="0.25">
      <c r="D1623"/>
      <c r="E1623"/>
    </row>
    <row r="1624" spans="4:5" x14ac:dyDescent="0.25">
      <c r="D1624"/>
      <c r="E1624"/>
    </row>
    <row r="1625" spans="4:5" x14ac:dyDescent="0.25">
      <c r="D1625"/>
      <c r="E1625"/>
    </row>
    <row r="1626" spans="4:5" x14ac:dyDescent="0.25">
      <c r="D1626"/>
      <c r="E1626"/>
    </row>
    <row r="1627" spans="4:5" x14ac:dyDescent="0.25">
      <c r="D1627"/>
      <c r="E1627"/>
    </row>
    <row r="1628" spans="4:5" x14ac:dyDescent="0.25">
      <c r="D1628"/>
      <c r="E1628"/>
    </row>
    <row r="1629" spans="4:5" x14ac:dyDescent="0.25">
      <c r="D1629"/>
      <c r="E1629"/>
    </row>
    <row r="1630" spans="4:5" x14ac:dyDescent="0.25">
      <c r="D1630"/>
      <c r="E1630"/>
    </row>
    <row r="1631" spans="4:5" x14ac:dyDescent="0.25">
      <c r="D1631"/>
      <c r="E1631"/>
    </row>
    <row r="1632" spans="4:5" x14ac:dyDescent="0.25">
      <c r="D1632"/>
      <c r="E1632"/>
    </row>
    <row r="1633" spans="4:5" x14ac:dyDescent="0.25">
      <c r="D1633"/>
      <c r="E1633"/>
    </row>
    <row r="1634" spans="4:5" x14ac:dyDescent="0.25">
      <c r="D1634"/>
      <c r="E1634"/>
    </row>
    <row r="1635" spans="4:5" x14ac:dyDescent="0.25">
      <c r="D1635"/>
      <c r="E1635"/>
    </row>
    <row r="1636" spans="4:5" x14ac:dyDescent="0.25">
      <c r="D1636"/>
      <c r="E1636"/>
    </row>
    <row r="1637" spans="4:5" x14ac:dyDescent="0.25">
      <c r="D1637"/>
      <c r="E1637"/>
    </row>
    <row r="1638" spans="4:5" x14ac:dyDescent="0.25">
      <c r="D1638"/>
      <c r="E1638"/>
    </row>
    <row r="1639" spans="4:5" x14ac:dyDescent="0.25">
      <c r="D1639"/>
      <c r="E1639"/>
    </row>
    <row r="1640" spans="4:5" x14ac:dyDescent="0.25">
      <c r="D1640"/>
      <c r="E1640"/>
    </row>
    <row r="1641" spans="4:5" x14ac:dyDescent="0.25">
      <c r="D1641"/>
      <c r="E1641"/>
    </row>
    <row r="1642" spans="4:5" x14ac:dyDescent="0.25">
      <c r="D1642"/>
      <c r="E1642"/>
    </row>
    <row r="1643" spans="4:5" x14ac:dyDescent="0.25">
      <c r="D1643"/>
      <c r="E1643"/>
    </row>
    <row r="1644" spans="4:5" x14ac:dyDescent="0.25">
      <c r="D1644"/>
      <c r="E1644"/>
    </row>
    <row r="1645" spans="4:5" x14ac:dyDescent="0.25">
      <c r="D1645"/>
      <c r="E1645"/>
    </row>
    <row r="1646" spans="4:5" x14ac:dyDescent="0.25">
      <c r="D1646"/>
      <c r="E1646"/>
    </row>
    <row r="1647" spans="4:5" x14ac:dyDescent="0.25">
      <c r="D1647"/>
      <c r="E1647"/>
    </row>
    <row r="1648" spans="4:5" x14ac:dyDescent="0.25">
      <c r="D1648"/>
      <c r="E1648"/>
    </row>
    <row r="1649" spans="4:5" x14ac:dyDescent="0.25">
      <c r="D1649"/>
      <c r="E1649"/>
    </row>
    <row r="1650" spans="4:5" x14ac:dyDescent="0.25">
      <c r="D1650"/>
      <c r="E1650"/>
    </row>
    <row r="1651" spans="4:5" x14ac:dyDescent="0.25">
      <c r="D1651"/>
      <c r="E1651"/>
    </row>
    <row r="1652" spans="4:5" x14ac:dyDescent="0.25">
      <c r="D1652"/>
      <c r="E1652"/>
    </row>
    <row r="1653" spans="4:5" x14ac:dyDescent="0.25">
      <c r="D1653"/>
      <c r="E1653"/>
    </row>
    <row r="1654" spans="4:5" x14ac:dyDescent="0.25">
      <c r="D1654"/>
      <c r="E1654"/>
    </row>
    <row r="1655" spans="4:5" x14ac:dyDescent="0.25">
      <c r="D1655"/>
      <c r="E1655"/>
    </row>
    <row r="1656" spans="4:5" x14ac:dyDescent="0.25">
      <c r="D1656"/>
      <c r="E1656"/>
    </row>
    <row r="1657" spans="4:5" x14ac:dyDescent="0.25">
      <c r="D1657"/>
      <c r="E1657"/>
    </row>
    <row r="1658" spans="4:5" x14ac:dyDescent="0.25">
      <c r="D1658"/>
      <c r="E1658"/>
    </row>
    <row r="1659" spans="4:5" x14ac:dyDescent="0.25">
      <c r="D1659"/>
      <c r="E1659"/>
    </row>
    <row r="1660" spans="4:5" x14ac:dyDescent="0.25">
      <c r="D1660"/>
      <c r="E1660"/>
    </row>
    <row r="1661" spans="4:5" x14ac:dyDescent="0.25">
      <c r="D1661"/>
      <c r="E1661"/>
    </row>
    <row r="1662" spans="4:5" x14ac:dyDescent="0.25">
      <c r="D1662"/>
      <c r="E1662"/>
    </row>
    <row r="1663" spans="4:5" x14ac:dyDescent="0.25">
      <c r="D1663"/>
      <c r="E1663"/>
    </row>
    <row r="1664" spans="4:5" x14ac:dyDescent="0.25">
      <c r="D1664"/>
      <c r="E1664"/>
    </row>
    <row r="1665" spans="4:5" x14ac:dyDescent="0.25">
      <c r="D1665"/>
      <c r="E1665"/>
    </row>
    <row r="1666" spans="4:5" x14ac:dyDescent="0.25">
      <c r="D1666"/>
      <c r="E1666"/>
    </row>
    <row r="1667" spans="4:5" x14ac:dyDescent="0.25">
      <c r="D1667"/>
      <c r="E1667"/>
    </row>
    <row r="1668" spans="4:5" x14ac:dyDescent="0.25">
      <c r="D1668"/>
      <c r="E1668"/>
    </row>
    <row r="1669" spans="4:5" x14ac:dyDescent="0.25">
      <c r="D1669"/>
      <c r="E1669"/>
    </row>
    <row r="1670" spans="4:5" x14ac:dyDescent="0.25">
      <c r="D1670"/>
      <c r="E1670"/>
    </row>
    <row r="1671" spans="4:5" x14ac:dyDescent="0.25">
      <c r="D1671"/>
      <c r="E1671"/>
    </row>
    <row r="1672" spans="4:5" x14ac:dyDescent="0.25">
      <c r="D1672"/>
      <c r="E1672"/>
    </row>
    <row r="1673" spans="4:5" x14ac:dyDescent="0.25">
      <c r="D1673"/>
      <c r="E1673"/>
    </row>
    <row r="1674" spans="4:5" x14ac:dyDescent="0.25">
      <c r="D1674"/>
      <c r="E1674"/>
    </row>
    <row r="1675" spans="4:5" x14ac:dyDescent="0.25">
      <c r="D1675"/>
      <c r="E1675"/>
    </row>
    <row r="1676" spans="4:5" x14ac:dyDescent="0.25">
      <c r="D1676"/>
      <c r="E1676"/>
    </row>
    <row r="1677" spans="4:5" x14ac:dyDescent="0.25">
      <c r="D1677"/>
      <c r="E1677"/>
    </row>
    <row r="1678" spans="4:5" x14ac:dyDescent="0.25">
      <c r="D1678"/>
      <c r="E1678"/>
    </row>
    <row r="1679" spans="4:5" x14ac:dyDescent="0.25">
      <c r="D1679"/>
      <c r="E1679"/>
    </row>
    <row r="1680" spans="4:5" x14ac:dyDescent="0.25">
      <c r="D1680"/>
      <c r="E1680"/>
    </row>
    <row r="1681" spans="4:5" x14ac:dyDescent="0.25">
      <c r="D1681"/>
      <c r="E1681"/>
    </row>
    <row r="1682" spans="4:5" x14ac:dyDescent="0.25">
      <c r="D1682"/>
      <c r="E1682"/>
    </row>
    <row r="1683" spans="4:5" x14ac:dyDescent="0.25">
      <c r="D1683"/>
      <c r="E1683"/>
    </row>
    <row r="1684" spans="4:5" x14ac:dyDescent="0.25">
      <c r="D1684"/>
      <c r="E1684"/>
    </row>
    <row r="1685" spans="4:5" x14ac:dyDescent="0.25">
      <c r="D1685"/>
      <c r="E1685"/>
    </row>
    <row r="1686" spans="4:5" x14ac:dyDescent="0.25">
      <c r="D1686"/>
      <c r="E1686"/>
    </row>
    <row r="1687" spans="4:5" x14ac:dyDescent="0.25">
      <c r="D1687"/>
      <c r="E1687"/>
    </row>
    <row r="1688" spans="4:5" x14ac:dyDescent="0.25">
      <c r="D1688"/>
      <c r="E1688"/>
    </row>
    <row r="1689" spans="4:5" x14ac:dyDescent="0.25">
      <c r="D1689"/>
      <c r="E1689"/>
    </row>
    <row r="1690" spans="4:5" x14ac:dyDescent="0.25">
      <c r="D1690"/>
      <c r="E1690"/>
    </row>
    <row r="1691" spans="4:5" x14ac:dyDescent="0.25">
      <c r="D1691"/>
      <c r="E1691"/>
    </row>
    <row r="1692" spans="4:5" x14ac:dyDescent="0.25">
      <c r="D1692"/>
      <c r="E1692"/>
    </row>
    <row r="1693" spans="4:5" x14ac:dyDescent="0.25">
      <c r="D1693"/>
      <c r="E1693"/>
    </row>
    <row r="1694" spans="4:5" x14ac:dyDescent="0.25">
      <c r="D1694"/>
      <c r="E1694"/>
    </row>
    <row r="1695" spans="4:5" x14ac:dyDescent="0.25">
      <c r="D1695"/>
      <c r="E1695"/>
    </row>
    <row r="1696" spans="4:5" x14ac:dyDescent="0.25">
      <c r="D1696"/>
      <c r="E1696"/>
    </row>
    <row r="1697" spans="4:5" x14ac:dyDescent="0.25">
      <c r="D1697"/>
      <c r="E1697"/>
    </row>
    <row r="1698" spans="4:5" x14ac:dyDescent="0.25">
      <c r="D1698"/>
      <c r="E1698"/>
    </row>
    <row r="1699" spans="4:5" x14ac:dyDescent="0.25">
      <c r="D1699"/>
      <c r="E1699"/>
    </row>
    <row r="1700" spans="4:5" x14ac:dyDescent="0.25">
      <c r="D1700"/>
      <c r="E1700"/>
    </row>
    <row r="1701" spans="4:5" x14ac:dyDescent="0.25">
      <c r="D1701"/>
      <c r="E1701"/>
    </row>
    <row r="1702" spans="4:5" x14ac:dyDescent="0.25">
      <c r="D1702"/>
      <c r="E1702"/>
    </row>
    <row r="1703" spans="4:5" x14ac:dyDescent="0.25">
      <c r="D1703"/>
      <c r="E1703"/>
    </row>
    <row r="1704" spans="4:5" x14ac:dyDescent="0.25">
      <c r="D1704"/>
      <c r="E1704"/>
    </row>
    <row r="1705" spans="4:5" x14ac:dyDescent="0.25">
      <c r="D1705"/>
      <c r="E1705"/>
    </row>
    <row r="1706" spans="4:5" x14ac:dyDescent="0.25">
      <c r="D1706"/>
      <c r="E1706"/>
    </row>
    <row r="1707" spans="4:5" x14ac:dyDescent="0.25">
      <c r="D1707"/>
      <c r="E1707"/>
    </row>
    <row r="1708" spans="4:5" x14ac:dyDescent="0.25">
      <c r="D1708"/>
      <c r="E1708"/>
    </row>
    <row r="1709" spans="4:5" x14ac:dyDescent="0.25">
      <c r="D1709"/>
      <c r="E1709"/>
    </row>
    <row r="1710" spans="4:5" x14ac:dyDescent="0.25">
      <c r="D1710"/>
      <c r="E1710"/>
    </row>
    <row r="1711" spans="4:5" x14ac:dyDescent="0.25">
      <c r="D1711"/>
      <c r="E1711"/>
    </row>
    <row r="1712" spans="4:5" x14ac:dyDescent="0.25">
      <c r="D1712"/>
      <c r="E1712"/>
    </row>
    <row r="1713" spans="4:5" x14ac:dyDescent="0.25">
      <c r="D1713"/>
      <c r="E1713"/>
    </row>
    <row r="1714" spans="4:5" x14ac:dyDescent="0.25">
      <c r="D1714"/>
      <c r="E1714"/>
    </row>
    <row r="1715" spans="4:5" x14ac:dyDescent="0.25">
      <c r="D1715"/>
      <c r="E1715"/>
    </row>
    <row r="1716" spans="4:5" x14ac:dyDescent="0.25">
      <c r="D1716"/>
      <c r="E1716"/>
    </row>
    <row r="1717" spans="4:5" x14ac:dyDescent="0.25">
      <c r="D1717"/>
      <c r="E1717"/>
    </row>
    <row r="1718" spans="4:5" x14ac:dyDescent="0.25">
      <c r="D1718"/>
      <c r="E1718"/>
    </row>
    <row r="1719" spans="4:5" x14ac:dyDescent="0.25">
      <c r="D1719"/>
      <c r="E1719"/>
    </row>
    <row r="1720" spans="4:5" x14ac:dyDescent="0.25">
      <c r="D1720"/>
      <c r="E1720"/>
    </row>
    <row r="1721" spans="4:5" x14ac:dyDescent="0.25">
      <c r="D1721"/>
      <c r="E1721"/>
    </row>
    <row r="1722" spans="4:5" x14ac:dyDescent="0.25">
      <c r="D1722"/>
      <c r="E1722"/>
    </row>
    <row r="1723" spans="4:5" x14ac:dyDescent="0.25">
      <c r="D1723"/>
      <c r="E1723"/>
    </row>
    <row r="1724" spans="4:5" x14ac:dyDescent="0.25">
      <c r="D1724"/>
      <c r="E1724"/>
    </row>
    <row r="1725" spans="4:5" x14ac:dyDescent="0.25">
      <c r="D1725"/>
      <c r="E1725"/>
    </row>
    <row r="1726" spans="4:5" x14ac:dyDescent="0.25">
      <c r="D1726"/>
      <c r="E1726"/>
    </row>
    <row r="1727" spans="4:5" x14ac:dyDescent="0.25">
      <c r="D1727"/>
      <c r="E1727"/>
    </row>
    <row r="1728" spans="4:5" x14ac:dyDescent="0.25">
      <c r="D1728"/>
      <c r="E1728"/>
    </row>
    <row r="1729" spans="4:5" x14ac:dyDescent="0.25">
      <c r="D1729"/>
      <c r="E1729"/>
    </row>
    <row r="1730" spans="4:5" x14ac:dyDescent="0.25">
      <c r="D1730"/>
      <c r="E1730"/>
    </row>
    <row r="1731" spans="4:5" x14ac:dyDescent="0.25">
      <c r="D1731"/>
      <c r="E1731"/>
    </row>
    <row r="1732" spans="4:5" x14ac:dyDescent="0.25">
      <c r="D1732"/>
      <c r="E1732"/>
    </row>
    <row r="1733" spans="4:5" x14ac:dyDescent="0.25">
      <c r="D1733"/>
      <c r="E1733"/>
    </row>
    <row r="1734" spans="4:5" x14ac:dyDescent="0.25">
      <c r="D1734"/>
      <c r="E1734"/>
    </row>
    <row r="1735" spans="4:5" x14ac:dyDescent="0.25">
      <c r="D1735"/>
      <c r="E1735"/>
    </row>
    <row r="1736" spans="4:5" x14ac:dyDescent="0.25">
      <c r="D1736"/>
      <c r="E1736"/>
    </row>
    <row r="1737" spans="4:5" x14ac:dyDescent="0.25">
      <c r="D1737"/>
      <c r="E1737"/>
    </row>
    <row r="1738" spans="4:5" x14ac:dyDescent="0.25">
      <c r="D1738"/>
      <c r="E1738"/>
    </row>
    <row r="1739" spans="4:5" x14ac:dyDescent="0.25">
      <c r="D1739"/>
      <c r="E1739"/>
    </row>
    <row r="1740" spans="4:5" x14ac:dyDescent="0.25">
      <c r="D1740"/>
      <c r="E1740"/>
    </row>
    <row r="1741" spans="4:5" x14ac:dyDescent="0.25">
      <c r="D1741"/>
      <c r="E1741"/>
    </row>
    <row r="1742" spans="4:5" x14ac:dyDescent="0.25">
      <c r="D1742"/>
      <c r="E1742"/>
    </row>
    <row r="1743" spans="4:5" x14ac:dyDescent="0.25">
      <c r="D1743"/>
      <c r="E1743"/>
    </row>
    <row r="1744" spans="4:5" x14ac:dyDescent="0.25">
      <c r="D1744"/>
      <c r="E1744"/>
    </row>
    <row r="1745" spans="4:5" x14ac:dyDescent="0.25">
      <c r="D1745"/>
      <c r="E1745"/>
    </row>
    <row r="1746" spans="4:5" x14ac:dyDescent="0.25">
      <c r="D1746"/>
      <c r="E1746"/>
    </row>
    <row r="1747" spans="4:5" x14ac:dyDescent="0.25">
      <c r="D1747"/>
      <c r="E1747"/>
    </row>
    <row r="1748" spans="4:5" x14ac:dyDescent="0.25">
      <c r="D1748"/>
      <c r="E1748"/>
    </row>
    <row r="1749" spans="4:5" x14ac:dyDescent="0.25">
      <c r="D1749"/>
      <c r="E1749"/>
    </row>
    <row r="1750" spans="4:5" x14ac:dyDescent="0.25">
      <c r="D1750"/>
      <c r="E1750"/>
    </row>
    <row r="1751" spans="4:5" x14ac:dyDescent="0.25">
      <c r="D1751"/>
      <c r="E1751"/>
    </row>
    <row r="1752" spans="4:5" x14ac:dyDescent="0.25">
      <c r="D1752"/>
      <c r="E1752"/>
    </row>
    <row r="1753" spans="4:5" x14ac:dyDescent="0.25">
      <c r="D1753"/>
      <c r="E1753"/>
    </row>
    <row r="1754" spans="4:5" x14ac:dyDescent="0.25">
      <c r="D1754"/>
      <c r="E1754"/>
    </row>
    <row r="1755" spans="4:5" x14ac:dyDescent="0.25">
      <c r="D1755"/>
      <c r="E1755"/>
    </row>
    <row r="1756" spans="4:5" x14ac:dyDescent="0.25">
      <c r="D1756"/>
      <c r="E1756"/>
    </row>
    <row r="1757" spans="4:5" x14ac:dyDescent="0.25">
      <c r="D1757"/>
      <c r="E1757"/>
    </row>
    <row r="1758" spans="4:5" x14ac:dyDescent="0.25">
      <c r="D1758"/>
      <c r="E1758"/>
    </row>
    <row r="1759" spans="4:5" x14ac:dyDescent="0.25">
      <c r="D1759"/>
      <c r="E1759"/>
    </row>
    <row r="1760" spans="4:5" x14ac:dyDescent="0.25">
      <c r="D1760"/>
      <c r="E1760"/>
    </row>
    <row r="1761" spans="4:5" x14ac:dyDescent="0.25">
      <c r="D1761"/>
      <c r="E1761"/>
    </row>
    <row r="1762" spans="4:5" x14ac:dyDescent="0.25">
      <c r="D1762"/>
      <c r="E1762"/>
    </row>
    <row r="1763" spans="4:5" x14ac:dyDescent="0.25">
      <c r="D1763"/>
      <c r="E1763"/>
    </row>
    <row r="1764" spans="4:5" x14ac:dyDescent="0.25">
      <c r="D1764"/>
      <c r="E1764"/>
    </row>
    <row r="1765" spans="4:5" x14ac:dyDescent="0.25">
      <c r="D1765"/>
      <c r="E1765"/>
    </row>
    <row r="1766" spans="4:5" x14ac:dyDescent="0.25">
      <c r="D1766"/>
      <c r="E1766"/>
    </row>
    <row r="1767" spans="4:5" x14ac:dyDescent="0.25">
      <c r="D1767"/>
      <c r="E1767"/>
    </row>
    <row r="1768" spans="4:5" x14ac:dyDescent="0.25">
      <c r="D1768"/>
      <c r="E1768"/>
    </row>
    <row r="1769" spans="4:5" x14ac:dyDescent="0.25">
      <c r="D1769"/>
      <c r="E1769"/>
    </row>
    <row r="1770" spans="4:5" x14ac:dyDescent="0.25">
      <c r="D1770"/>
      <c r="E1770"/>
    </row>
    <row r="1771" spans="4:5" x14ac:dyDescent="0.25">
      <c r="D1771"/>
      <c r="E1771"/>
    </row>
    <row r="1772" spans="4:5" x14ac:dyDescent="0.25">
      <c r="D1772"/>
      <c r="E1772"/>
    </row>
    <row r="1773" spans="4:5" x14ac:dyDescent="0.25">
      <c r="D1773"/>
      <c r="E1773"/>
    </row>
    <row r="1774" spans="4:5" x14ac:dyDescent="0.25">
      <c r="D1774"/>
      <c r="E1774"/>
    </row>
    <row r="1775" spans="4:5" x14ac:dyDescent="0.25">
      <c r="D1775"/>
      <c r="E1775"/>
    </row>
    <row r="1776" spans="4:5" x14ac:dyDescent="0.25">
      <c r="D1776"/>
      <c r="E1776"/>
    </row>
    <row r="1777" spans="4:5" x14ac:dyDescent="0.25">
      <c r="D1777"/>
      <c r="E1777"/>
    </row>
    <row r="1778" spans="4:5" x14ac:dyDescent="0.25">
      <c r="D1778"/>
      <c r="E1778"/>
    </row>
    <row r="1779" spans="4:5" x14ac:dyDescent="0.25">
      <c r="D1779"/>
      <c r="E1779"/>
    </row>
    <row r="1780" spans="4:5" x14ac:dyDescent="0.25">
      <c r="D1780"/>
      <c r="E1780"/>
    </row>
    <row r="1781" spans="4:5" x14ac:dyDescent="0.25">
      <c r="D1781"/>
      <c r="E1781"/>
    </row>
    <row r="1782" spans="4:5" x14ac:dyDescent="0.25">
      <c r="D1782"/>
      <c r="E1782"/>
    </row>
    <row r="1783" spans="4:5" x14ac:dyDescent="0.25">
      <c r="D1783"/>
      <c r="E1783"/>
    </row>
    <row r="1784" spans="4:5" x14ac:dyDescent="0.25">
      <c r="D1784"/>
      <c r="E1784"/>
    </row>
    <row r="1785" spans="4:5" x14ac:dyDescent="0.25">
      <c r="D1785"/>
      <c r="E1785"/>
    </row>
    <row r="1786" spans="4:5" x14ac:dyDescent="0.25">
      <c r="D1786"/>
      <c r="E1786"/>
    </row>
    <row r="1787" spans="4:5" x14ac:dyDescent="0.25">
      <c r="D1787"/>
      <c r="E1787"/>
    </row>
    <row r="1788" spans="4:5" x14ac:dyDescent="0.25">
      <c r="D1788"/>
      <c r="E1788"/>
    </row>
    <row r="1789" spans="4:5" x14ac:dyDescent="0.25">
      <c r="D1789"/>
      <c r="E1789"/>
    </row>
    <row r="1790" spans="4:5" x14ac:dyDescent="0.25">
      <c r="D1790"/>
      <c r="E1790"/>
    </row>
    <row r="1791" spans="4:5" x14ac:dyDescent="0.25">
      <c r="D1791"/>
      <c r="E1791"/>
    </row>
    <row r="1792" spans="4:5" x14ac:dyDescent="0.25">
      <c r="D1792"/>
      <c r="E1792"/>
    </row>
    <row r="1793" spans="4:5" x14ac:dyDescent="0.25">
      <c r="D1793"/>
      <c r="E1793"/>
    </row>
    <row r="1794" spans="4:5" x14ac:dyDescent="0.25">
      <c r="D1794"/>
      <c r="E1794"/>
    </row>
    <row r="1795" spans="4:5" x14ac:dyDescent="0.25">
      <c r="D1795"/>
      <c r="E1795"/>
    </row>
    <row r="1796" spans="4:5" x14ac:dyDescent="0.25">
      <c r="D1796"/>
      <c r="E1796"/>
    </row>
    <row r="1797" spans="4:5" x14ac:dyDescent="0.25">
      <c r="D1797"/>
      <c r="E1797"/>
    </row>
    <row r="1798" spans="4:5" x14ac:dyDescent="0.25">
      <c r="D1798"/>
      <c r="E1798"/>
    </row>
    <row r="1799" spans="4:5" x14ac:dyDescent="0.25">
      <c r="D1799"/>
      <c r="E1799"/>
    </row>
    <row r="1800" spans="4:5" x14ac:dyDescent="0.25">
      <c r="D1800"/>
      <c r="E1800"/>
    </row>
    <row r="1801" spans="4:5" x14ac:dyDescent="0.25">
      <c r="D1801"/>
      <c r="E1801"/>
    </row>
    <row r="1802" spans="4:5" x14ac:dyDescent="0.25">
      <c r="D1802"/>
      <c r="E1802"/>
    </row>
    <row r="1803" spans="4:5" x14ac:dyDescent="0.25">
      <c r="D1803"/>
      <c r="E1803"/>
    </row>
    <row r="1804" spans="4:5" x14ac:dyDescent="0.25">
      <c r="D1804"/>
      <c r="E1804"/>
    </row>
    <row r="1805" spans="4:5" x14ac:dyDescent="0.25">
      <c r="D1805"/>
      <c r="E1805"/>
    </row>
    <row r="1806" spans="4:5" x14ac:dyDescent="0.25">
      <c r="D1806"/>
      <c r="E1806"/>
    </row>
    <row r="1807" spans="4:5" x14ac:dyDescent="0.25">
      <c r="D1807"/>
      <c r="E1807"/>
    </row>
    <row r="1808" spans="4:5" x14ac:dyDescent="0.25">
      <c r="D1808"/>
      <c r="E1808"/>
    </row>
    <row r="1809" spans="4:5" x14ac:dyDescent="0.25">
      <c r="D1809"/>
      <c r="E1809"/>
    </row>
    <row r="1810" spans="4:5" x14ac:dyDescent="0.25">
      <c r="D1810"/>
      <c r="E1810"/>
    </row>
    <row r="1811" spans="4:5" x14ac:dyDescent="0.25">
      <c r="D1811"/>
      <c r="E1811"/>
    </row>
    <row r="1812" spans="4:5" x14ac:dyDescent="0.25">
      <c r="D1812"/>
      <c r="E1812"/>
    </row>
    <row r="1813" spans="4:5" x14ac:dyDescent="0.25">
      <c r="D1813"/>
      <c r="E1813"/>
    </row>
    <row r="1814" spans="4:5" x14ac:dyDescent="0.25">
      <c r="D1814"/>
      <c r="E1814"/>
    </row>
    <row r="1815" spans="4:5" x14ac:dyDescent="0.25">
      <c r="D1815"/>
      <c r="E1815"/>
    </row>
    <row r="1816" spans="4:5" x14ac:dyDescent="0.25">
      <c r="D1816"/>
      <c r="E1816"/>
    </row>
    <row r="1817" spans="4:5" x14ac:dyDescent="0.25">
      <c r="D1817"/>
      <c r="E1817"/>
    </row>
    <row r="1818" spans="4:5" x14ac:dyDescent="0.25">
      <c r="D1818"/>
      <c r="E1818"/>
    </row>
    <row r="1819" spans="4:5" x14ac:dyDescent="0.25">
      <c r="D1819"/>
      <c r="E1819"/>
    </row>
    <row r="1820" spans="4:5" x14ac:dyDescent="0.25">
      <c r="D1820"/>
      <c r="E1820"/>
    </row>
    <row r="1821" spans="4:5" x14ac:dyDescent="0.25">
      <c r="D1821"/>
      <c r="E1821"/>
    </row>
    <row r="1822" spans="4:5" x14ac:dyDescent="0.25">
      <c r="D1822"/>
      <c r="E1822"/>
    </row>
    <row r="1823" spans="4:5" x14ac:dyDescent="0.25">
      <c r="D1823"/>
      <c r="E1823"/>
    </row>
    <row r="1824" spans="4:5" x14ac:dyDescent="0.25">
      <c r="D1824"/>
      <c r="E1824"/>
    </row>
    <row r="1825" spans="4:5" x14ac:dyDescent="0.25">
      <c r="D1825"/>
      <c r="E1825"/>
    </row>
    <row r="1826" spans="4:5" x14ac:dyDescent="0.25">
      <c r="D1826"/>
      <c r="E1826"/>
    </row>
    <row r="1827" spans="4:5" x14ac:dyDescent="0.25">
      <c r="D1827"/>
      <c r="E1827"/>
    </row>
    <row r="1828" spans="4:5" x14ac:dyDescent="0.25">
      <c r="D1828"/>
      <c r="E1828"/>
    </row>
    <row r="1829" spans="4:5" x14ac:dyDescent="0.25">
      <c r="D1829"/>
      <c r="E1829"/>
    </row>
    <row r="1830" spans="4:5" x14ac:dyDescent="0.25">
      <c r="D1830"/>
      <c r="E1830"/>
    </row>
    <row r="1831" spans="4:5" x14ac:dyDescent="0.25">
      <c r="D1831"/>
      <c r="E1831"/>
    </row>
    <row r="1832" spans="4:5" x14ac:dyDescent="0.25">
      <c r="D1832"/>
      <c r="E1832"/>
    </row>
    <row r="1833" spans="4:5" x14ac:dyDescent="0.25">
      <c r="D1833"/>
      <c r="E1833"/>
    </row>
    <row r="1834" spans="4:5" x14ac:dyDescent="0.25">
      <c r="D1834"/>
      <c r="E1834"/>
    </row>
    <row r="1835" spans="4:5" x14ac:dyDescent="0.25">
      <c r="D1835"/>
      <c r="E1835"/>
    </row>
    <row r="1836" spans="4:5" x14ac:dyDescent="0.25">
      <c r="D1836"/>
      <c r="E1836"/>
    </row>
    <row r="1837" spans="4:5" x14ac:dyDescent="0.25">
      <c r="D1837"/>
      <c r="E1837"/>
    </row>
    <row r="1838" spans="4:5" x14ac:dyDescent="0.25">
      <c r="D1838"/>
      <c r="E1838"/>
    </row>
    <row r="1839" spans="4:5" x14ac:dyDescent="0.25">
      <c r="D1839"/>
      <c r="E1839"/>
    </row>
    <row r="1840" spans="4:5" x14ac:dyDescent="0.25">
      <c r="D1840"/>
      <c r="E1840"/>
    </row>
    <row r="1841" spans="4:5" x14ac:dyDescent="0.25">
      <c r="D1841"/>
      <c r="E1841"/>
    </row>
    <row r="1842" spans="4:5" x14ac:dyDescent="0.25">
      <c r="D1842"/>
      <c r="E1842"/>
    </row>
    <row r="1843" spans="4:5" x14ac:dyDescent="0.25">
      <c r="D1843"/>
      <c r="E1843"/>
    </row>
    <row r="1844" spans="4:5" x14ac:dyDescent="0.25">
      <c r="D1844"/>
      <c r="E1844"/>
    </row>
    <row r="1845" spans="4:5" x14ac:dyDescent="0.25">
      <c r="D1845"/>
      <c r="E1845"/>
    </row>
    <row r="1846" spans="4:5" x14ac:dyDescent="0.25">
      <c r="D1846"/>
      <c r="E1846"/>
    </row>
    <row r="1847" spans="4:5" x14ac:dyDescent="0.25">
      <c r="D1847"/>
      <c r="E1847"/>
    </row>
    <row r="1848" spans="4:5" x14ac:dyDescent="0.25">
      <c r="D1848"/>
      <c r="E1848"/>
    </row>
    <row r="1849" spans="4:5" x14ac:dyDescent="0.25">
      <c r="D1849"/>
      <c r="E1849"/>
    </row>
    <row r="1850" spans="4:5" x14ac:dyDescent="0.25">
      <c r="D1850"/>
      <c r="E1850"/>
    </row>
    <row r="1851" spans="4:5" x14ac:dyDescent="0.25">
      <c r="D1851"/>
      <c r="E1851"/>
    </row>
    <row r="1852" spans="4:5" x14ac:dyDescent="0.25">
      <c r="D1852"/>
      <c r="E1852"/>
    </row>
    <row r="1853" spans="4:5" x14ac:dyDescent="0.25">
      <c r="D1853"/>
      <c r="E1853"/>
    </row>
    <row r="1854" spans="4:5" x14ac:dyDescent="0.25">
      <c r="D1854"/>
      <c r="E1854"/>
    </row>
    <row r="1855" spans="4:5" x14ac:dyDescent="0.25">
      <c r="D1855"/>
      <c r="E1855"/>
    </row>
    <row r="1856" spans="4:5" x14ac:dyDescent="0.25">
      <c r="D1856"/>
      <c r="E1856"/>
    </row>
    <row r="1857" spans="4:5" x14ac:dyDescent="0.25">
      <c r="D1857"/>
      <c r="E1857"/>
    </row>
    <row r="1858" spans="4:5" x14ac:dyDescent="0.25">
      <c r="D1858"/>
      <c r="E1858"/>
    </row>
    <row r="1859" spans="4:5" x14ac:dyDescent="0.25">
      <c r="D1859"/>
      <c r="E1859"/>
    </row>
    <row r="1860" spans="4:5" x14ac:dyDescent="0.25">
      <c r="D1860"/>
      <c r="E1860"/>
    </row>
    <row r="1861" spans="4:5" x14ac:dyDescent="0.25">
      <c r="D1861"/>
      <c r="E1861"/>
    </row>
    <row r="1862" spans="4:5" x14ac:dyDescent="0.25">
      <c r="D1862"/>
      <c r="E1862"/>
    </row>
    <row r="1863" spans="4:5" x14ac:dyDescent="0.25">
      <c r="D1863"/>
      <c r="E1863"/>
    </row>
    <row r="1864" spans="4:5" x14ac:dyDescent="0.25">
      <c r="D1864"/>
      <c r="E1864"/>
    </row>
    <row r="1865" spans="4:5" x14ac:dyDescent="0.25">
      <c r="D1865"/>
      <c r="E1865"/>
    </row>
    <row r="1866" spans="4:5" x14ac:dyDescent="0.25">
      <c r="D1866"/>
      <c r="E1866"/>
    </row>
    <row r="1867" spans="4:5" x14ac:dyDescent="0.25">
      <c r="D1867"/>
      <c r="E1867"/>
    </row>
    <row r="1868" spans="4:5" x14ac:dyDescent="0.25">
      <c r="D1868"/>
      <c r="E1868"/>
    </row>
    <row r="1869" spans="4:5" x14ac:dyDescent="0.25">
      <c r="D1869"/>
      <c r="E1869"/>
    </row>
    <row r="1870" spans="4:5" x14ac:dyDescent="0.25">
      <c r="D1870"/>
      <c r="E1870"/>
    </row>
    <row r="1871" spans="4:5" x14ac:dyDescent="0.25">
      <c r="D1871"/>
      <c r="E1871"/>
    </row>
    <row r="1872" spans="4:5" x14ac:dyDescent="0.25">
      <c r="D1872"/>
      <c r="E1872"/>
    </row>
    <row r="1873" spans="4:5" x14ac:dyDescent="0.25">
      <c r="D1873"/>
      <c r="E1873"/>
    </row>
    <row r="1874" spans="4:5" x14ac:dyDescent="0.25">
      <c r="D1874"/>
      <c r="E1874"/>
    </row>
    <row r="1875" spans="4:5" x14ac:dyDescent="0.25">
      <c r="D1875"/>
      <c r="E1875"/>
    </row>
    <row r="1876" spans="4:5" x14ac:dyDescent="0.25">
      <c r="D1876"/>
      <c r="E1876"/>
    </row>
    <row r="1877" spans="4:5" x14ac:dyDescent="0.25">
      <c r="D1877"/>
      <c r="E1877"/>
    </row>
    <row r="1878" spans="4:5" x14ac:dyDescent="0.25">
      <c r="D1878"/>
      <c r="E1878"/>
    </row>
    <row r="1879" spans="4:5" x14ac:dyDescent="0.25">
      <c r="D1879"/>
      <c r="E1879"/>
    </row>
    <row r="1880" spans="4:5" x14ac:dyDescent="0.25">
      <c r="D1880"/>
      <c r="E1880"/>
    </row>
    <row r="1881" spans="4:5" x14ac:dyDescent="0.25">
      <c r="D1881"/>
      <c r="E1881"/>
    </row>
    <row r="1882" spans="4:5" x14ac:dyDescent="0.25">
      <c r="D1882"/>
      <c r="E1882"/>
    </row>
    <row r="1883" spans="4:5" x14ac:dyDescent="0.25">
      <c r="D1883"/>
      <c r="E1883"/>
    </row>
    <row r="1884" spans="4:5" x14ac:dyDescent="0.25">
      <c r="D1884"/>
      <c r="E1884"/>
    </row>
    <row r="1885" spans="4:5" x14ac:dyDescent="0.25">
      <c r="D1885"/>
      <c r="E1885"/>
    </row>
    <row r="1886" spans="4:5" x14ac:dyDescent="0.25">
      <c r="D1886"/>
      <c r="E1886"/>
    </row>
    <row r="1887" spans="4:5" x14ac:dyDescent="0.25">
      <c r="D1887"/>
      <c r="E1887"/>
    </row>
    <row r="1888" spans="4:5" x14ac:dyDescent="0.25">
      <c r="D1888"/>
      <c r="E1888"/>
    </row>
    <row r="1889" spans="4:5" x14ac:dyDescent="0.25">
      <c r="D1889"/>
      <c r="E1889"/>
    </row>
    <row r="1890" spans="4:5" x14ac:dyDescent="0.25">
      <c r="D1890"/>
      <c r="E1890"/>
    </row>
    <row r="1891" spans="4:5" x14ac:dyDescent="0.25">
      <c r="D1891"/>
      <c r="E1891"/>
    </row>
    <row r="1892" spans="4:5" x14ac:dyDescent="0.25">
      <c r="D1892"/>
      <c r="E1892"/>
    </row>
    <row r="1893" spans="4:5" x14ac:dyDescent="0.25">
      <c r="D1893"/>
      <c r="E1893"/>
    </row>
    <row r="1894" spans="4:5" x14ac:dyDescent="0.25">
      <c r="D1894"/>
      <c r="E1894"/>
    </row>
    <row r="1895" spans="4:5" x14ac:dyDescent="0.25">
      <c r="D1895"/>
      <c r="E1895"/>
    </row>
    <row r="1896" spans="4:5" x14ac:dyDescent="0.25">
      <c r="D1896"/>
      <c r="E1896"/>
    </row>
    <row r="1897" spans="4:5" x14ac:dyDescent="0.25">
      <c r="D1897"/>
      <c r="E1897"/>
    </row>
    <row r="1898" spans="4:5" x14ac:dyDescent="0.25">
      <c r="D1898"/>
      <c r="E1898"/>
    </row>
    <row r="1899" spans="4:5" x14ac:dyDescent="0.25">
      <c r="D1899"/>
      <c r="E1899"/>
    </row>
    <row r="1900" spans="4:5" x14ac:dyDescent="0.25">
      <c r="D1900"/>
      <c r="E1900"/>
    </row>
    <row r="1901" spans="4:5" x14ac:dyDescent="0.25">
      <c r="D1901"/>
      <c r="E1901"/>
    </row>
    <row r="1902" spans="4:5" x14ac:dyDescent="0.25">
      <c r="D1902"/>
      <c r="E1902"/>
    </row>
    <row r="1903" spans="4:5" x14ac:dyDescent="0.25">
      <c r="D1903"/>
      <c r="E1903"/>
    </row>
    <row r="1904" spans="4:5" x14ac:dyDescent="0.25">
      <c r="D1904"/>
      <c r="E1904"/>
    </row>
    <row r="1905" spans="4:5" x14ac:dyDescent="0.25">
      <c r="D1905"/>
      <c r="E1905"/>
    </row>
    <row r="1906" spans="4:5" x14ac:dyDescent="0.25">
      <c r="D1906"/>
      <c r="E1906"/>
    </row>
    <row r="1907" spans="4:5" x14ac:dyDescent="0.25">
      <c r="D1907"/>
      <c r="E1907"/>
    </row>
    <row r="1908" spans="4:5" x14ac:dyDescent="0.25">
      <c r="D1908"/>
      <c r="E1908"/>
    </row>
    <row r="1909" spans="4:5" x14ac:dyDescent="0.25">
      <c r="D1909"/>
      <c r="E1909"/>
    </row>
    <row r="1910" spans="4:5" x14ac:dyDescent="0.25">
      <c r="D1910"/>
      <c r="E1910"/>
    </row>
    <row r="1911" spans="4:5" x14ac:dyDescent="0.25">
      <c r="D1911"/>
      <c r="E1911"/>
    </row>
    <row r="1912" spans="4:5" x14ac:dyDescent="0.25">
      <c r="D1912"/>
      <c r="E1912"/>
    </row>
    <row r="1913" spans="4:5" x14ac:dyDescent="0.25">
      <c r="D1913"/>
      <c r="E1913"/>
    </row>
    <row r="1914" spans="4:5" x14ac:dyDescent="0.25">
      <c r="D1914"/>
      <c r="E1914"/>
    </row>
    <row r="1915" spans="4:5" x14ac:dyDescent="0.25">
      <c r="D1915"/>
      <c r="E1915"/>
    </row>
    <row r="1916" spans="4:5" x14ac:dyDescent="0.25">
      <c r="D1916"/>
      <c r="E1916"/>
    </row>
    <row r="1917" spans="4:5" x14ac:dyDescent="0.25">
      <c r="D1917"/>
      <c r="E1917"/>
    </row>
    <row r="1918" spans="4:5" x14ac:dyDescent="0.25">
      <c r="D1918"/>
      <c r="E1918"/>
    </row>
    <row r="1919" spans="4:5" x14ac:dyDescent="0.25">
      <c r="D1919"/>
      <c r="E1919"/>
    </row>
    <row r="1920" spans="4:5" x14ac:dyDescent="0.25">
      <c r="D1920"/>
      <c r="E1920"/>
    </row>
    <row r="1921" spans="4:5" x14ac:dyDescent="0.25">
      <c r="D1921"/>
      <c r="E1921"/>
    </row>
    <row r="1922" spans="4:5" x14ac:dyDescent="0.25">
      <c r="D1922"/>
      <c r="E1922"/>
    </row>
    <row r="1923" spans="4:5" x14ac:dyDescent="0.25">
      <c r="D1923"/>
      <c r="E1923"/>
    </row>
    <row r="1924" spans="4:5" x14ac:dyDescent="0.25">
      <c r="D1924"/>
      <c r="E1924"/>
    </row>
    <row r="1925" spans="4:5" x14ac:dyDescent="0.25">
      <c r="D1925"/>
      <c r="E1925"/>
    </row>
    <row r="1926" spans="4:5" x14ac:dyDescent="0.25">
      <c r="D1926"/>
      <c r="E1926"/>
    </row>
    <row r="1927" spans="4:5" x14ac:dyDescent="0.25">
      <c r="D1927"/>
      <c r="E1927"/>
    </row>
    <row r="1928" spans="4:5" x14ac:dyDescent="0.25">
      <c r="D1928"/>
      <c r="E1928"/>
    </row>
    <row r="1929" spans="4:5" x14ac:dyDescent="0.25">
      <c r="D1929"/>
      <c r="E1929"/>
    </row>
    <row r="1930" spans="4:5" x14ac:dyDescent="0.25">
      <c r="D1930"/>
      <c r="E1930"/>
    </row>
    <row r="1931" spans="4:5" x14ac:dyDescent="0.25">
      <c r="D1931"/>
      <c r="E1931"/>
    </row>
    <row r="1932" spans="4:5" x14ac:dyDescent="0.25">
      <c r="D1932"/>
      <c r="E1932"/>
    </row>
    <row r="1933" spans="4:5" x14ac:dyDescent="0.25">
      <c r="D1933"/>
      <c r="E1933"/>
    </row>
    <row r="1934" spans="4:5" x14ac:dyDescent="0.25">
      <c r="D1934"/>
      <c r="E1934"/>
    </row>
    <row r="1935" spans="4:5" x14ac:dyDescent="0.25">
      <c r="D1935"/>
      <c r="E1935"/>
    </row>
    <row r="1936" spans="4:5" x14ac:dyDescent="0.25">
      <c r="D1936"/>
      <c r="E1936"/>
    </row>
    <row r="1937" spans="4:5" x14ac:dyDescent="0.25">
      <c r="D1937"/>
      <c r="E1937"/>
    </row>
    <row r="1938" spans="4:5" x14ac:dyDescent="0.25">
      <c r="D1938"/>
      <c r="E1938"/>
    </row>
    <row r="1939" spans="4:5" x14ac:dyDescent="0.25">
      <c r="D1939"/>
      <c r="E1939"/>
    </row>
    <row r="1940" spans="4:5" x14ac:dyDescent="0.25">
      <c r="D1940"/>
      <c r="E1940"/>
    </row>
    <row r="1941" spans="4:5" x14ac:dyDescent="0.25">
      <c r="D1941"/>
      <c r="E1941"/>
    </row>
    <row r="1942" spans="4:5" x14ac:dyDescent="0.25">
      <c r="D1942"/>
      <c r="E1942"/>
    </row>
    <row r="1943" spans="4:5" x14ac:dyDescent="0.25">
      <c r="D1943"/>
      <c r="E1943"/>
    </row>
    <row r="1944" spans="4:5" x14ac:dyDescent="0.25">
      <c r="D1944"/>
      <c r="E1944"/>
    </row>
    <row r="1945" spans="4:5" x14ac:dyDescent="0.25">
      <c r="D1945"/>
      <c r="E1945"/>
    </row>
    <row r="1946" spans="4:5" x14ac:dyDescent="0.25">
      <c r="D1946"/>
      <c r="E1946"/>
    </row>
    <row r="1947" spans="4:5" x14ac:dyDescent="0.25">
      <c r="D1947"/>
      <c r="E1947"/>
    </row>
    <row r="1948" spans="4:5" x14ac:dyDescent="0.25">
      <c r="D1948"/>
      <c r="E1948"/>
    </row>
    <row r="1949" spans="4:5" x14ac:dyDescent="0.25">
      <c r="D1949"/>
      <c r="E1949"/>
    </row>
    <row r="1950" spans="4:5" x14ac:dyDescent="0.25">
      <c r="D1950"/>
      <c r="E1950"/>
    </row>
    <row r="1951" spans="4:5" x14ac:dyDescent="0.25">
      <c r="D1951"/>
      <c r="E1951"/>
    </row>
    <row r="1952" spans="4:5" x14ac:dyDescent="0.25">
      <c r="D1952"/>
      <c r="E1952"/>
    </row>
    <row r="1953" spans="4:5" x14ac:dyDescent="0.25">
      <c r="D1953"/>
      <c r="E1953"/>
    </row>
    <row r="1954" spans="4:5" x14ac:dyDescent="0.25">
      <c r="D1954"/>
      <c r="E1954"/>
    </row>
    <row r="1955" spans="4:5" x14ac:dyDescent="0.25">
      <c r="D1955"/>
      <c r="E1955"/>
    </row>
    <row r="1956" spans="4:5" x14ac:dyDescent="0.25">
      <c r="D1956"/>
      <c r="E1956"/>
    </row>
    <row r="1957" spans="4:5" x14ac:dyDescent="0.25">
      <c r="D1957"/>
      <c r="E1957"/>
    </row>
    <row r="1958" spans="4:5" x14ac:dyDescent="0.25">
      <c r="D1958"/>
      <c r="E1958"/>
    </row>
    <row r="1959" spans="4:5" x14ac:dyDescent="0.25">
      <c r="D1959"/>
      <c r="E1959"/>
    </row>
    <row r="1960" spans="4:5" x14ac:dyDescent="0.25">
      <c r="D1960"/>
      <c r="E1960"/>
    </row>
    <row r="1961" spans="4:5" x14ac:dyDescent="0.25">
      <c r="D1961"/>
      <c r="E1961"/>
    </row>
    <row r="1962" spans="4:5" x14ac:dyDescent="0.25">
      <c r="D1962"/>
      <c r="E1962"/>
    </row>
    <row r="1963" spans="4:5" x14ac:dyDescent="0.25">
      <c r="D1963"/>
      <c r="E1963"/>
    </row>
    <row r="1964" spans="4:5" x14ac:dyDescent="0.25">
      <c r="D1964"/>
      <c r="E1964"/>
    </row>
    <row r="1965" spans="4:5" x14ac:dyDescent="0.25">
      <c r="D1965"/>
      <c r="E1965"/>
    </row>
    <row r="1966" spans="4:5" x14ac:dyDescent="0.25">
      <c r="D1966"/>
      <c r="E1966"/>
    </row>
    <row r="1967" spans="4:5" x14ac:dyDescent="0.25">
      <c r="D1967"/>
      <c r="E1967"/>
    </row>
    <row r="1968" spans="4:5" x14ac:dyDescent="0.25">
      <c r="D1968"/>
      <c r="E1968"/>
    </row>
    <row r="1969" spans="4:5" x14ac:dyDescent="0.25">
      <c r="D1969"/>
      <c r="E1969"/>
    </row>
    <row r="1970" spans="4:5" x14ac:dyDescent="0.25">
      <c r="D1970"/>
      <c r="E1970"/>
    </row>
    <row r="1971" spans="4:5" x14ac:dyDescent="0.25">
      <c r="D1971"/>
      <c r="E1971"/>
    </row>
    <row r="1972" spans="4:5" x14ac:dyDescent="0.25">
      <c r="D1972"/>
      <c r="E1972"/>
    </row>
    <row r="1973" spans="4:5" x14ac:dyDescent="0.25">
      <c r="D1973"/>
      <c r="E1973"/>
    </row>
    <row r="1974" spans="4:5" x14ac:dyDescent="0.25">
      <c r="D1974"/>
      <c r="E1974"/>
    </row>
    <row r="1975" spans="4:5" x14ac:dyDescent="0.25">
      <c r="D1975"/>
      <c r="E1975"/>
    </row>
    <row r="1976" spans="4:5" x14ac:dyDescent="0.25">
      <c r="D1976"/>
      <c r="E1976"/>
    </row>
    <row r="1977" spans="4:5" x14ac:dyDescent="0.25">
      <c r="D1977"/>
      <c r="E1977"/>
    </row>
    <row r="1978" spans="4:5" x14ac:dyDescent="0.25">
      <c r="D1978"/>
      <c r="E1978"/>
    </row>
    <row r="1979" spans="4:5" x14ac:dyDescent="0.25">
      <c r="D1979"/>
      <c r="E1979"/>
    </row>
    <row r="1980" spans="4:5" x14ac:dyDescent="0.25">
      <c r="D1980"/>
      <c r="E1980"/>
    </row>
    <row r="1981" spans="4:5" x14ac:dyDescent="0.25">
      <c r="D1981"/>
      <c r="E1981"/>
    </row>
    <row r="1982" spans="4:5" x14ac:dyDescent="0.25">
      <c r="D1982"/>
      <c r="E1982"/>
    </row>
    <row r="1983" spans="4:5" x14ac:dyDescent="0.25">
      <c r="D1983"/>
      <c r="E1983"/>
    </row>
    <row r="1984" spans="4:5" x14ac:dyDescent="0.25">
      <c r="D1984"/>
      <c r="E1984"/>
    </row>
    <row r="1985" spans="4:5" x14ac:dyDescent="0.25">
      <c r="D1985"/>
      <c r="E1985"/>
    </row>
    <row r="1986" spans="4:5" x14ac:dyDescent="0.25">
      <c r="D1986"/>
      <c r="E1986"/>
    </row>
    <row r="1987" spans="4:5" x14ac:dyDescent="0.25">
      <c r="D1987"/>
      <c r="E1987"/>
    </row>
    <row r="1988" spans="4:5" x14ac:dyDescent="0.25">
      <c r="D1988"/>
      <c r="E1988"/>
    </row>
    <row r="1989" spans="4:5" x14ac:dyDescent="0.25">
      <c r="D1989"/>
      <c r="E1989"/>
    </row>
    <row r="1990" spans="4:5" x14ac:dyDescent="0.25">
      <c r="D1990"/>
      <c r="E1990"/>
    </row>
    <row r="1991" spans="4:5" x14ac:dyDescent="0.25">
      <c r="D1991"/>
      <c r="E1991"/>
    </row>
    <row r="1992" spans="4:5" x14ac:dyDescent="0.25">
      <c r="D1992"/>
      <c r="E1992"/>
    </row>
    <row r="1993" spans="4:5" x14ac:dyDescent="0.25">
      <c r="D1993"/>
      <c r="E1993"/>
    </row>
    <row r="1994" spans="4:5" x14ac:dyDescent="0.25">
      <c r="D1994"/>
      <c r="E1994"/>
    </row>
  </sheetData>
  <sheetProtection algorithmName="SHA-512" hashValue="JDK6GWWCHV0wqAQ0kQydb2/f1+8O+/DJeOsOi/4AB9HJzB5d3PQYUuoAFDjyq0kERdVXx3OITXqR9pYHZ26FKQ==" saltValue="+yjSwRCxmGK90H1f3Da5/Q==" spinCount="100000" sheet="1" objects="1" selectLockedCells="1"/>
  <protectedRanges>
    <protectedRange sqref="C3:C7 C27 I5:I6" name="V400 Series Surface Mount"/>
    <protectedRange sqref="I3:I4 I7" name="V400 Series Flush"/>
    <protectedRange sqref="C25:C26 C28" name="V200 Series"/>
  </protectedRanges>
  <mergeCells count="3">
    <mergeCell ref="B1:B2"/>
    <mergeCell ref="B12:C12"/>
    <mergeCell ref="C1:E2"/>
  </mergeCells>
  <conditionalFormatting sqref="H6">
    <cfRule type="expression" dxfId="7" priority="2">
      <formula>AND(C4&gt;0,C6&gt;0)</formula>
    </cfRule>
  </conditionalFormatting>
  <conditionalFormatting sqref="H7">
    <cfRule type="expression" dxfId="6" priority="1">
      <formula>AND(C4&gt;0,C7&gt;0)</formula>
    </cfRule>
  </conditionalFormatting>
  <pageMargins left="0.74803149606299213" right="0.74803149606299213" top="1.1023622047244095" bottom="0.39370078740157483" header="0.19685039370078741" footer="0.15748031496062992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EF7A06"/>
  </sheetPr>
  <dimension ref="A1:R36"/>
  <sheetViews>
    <sheetView showGridLines="0" showRowColHeaders="0" topLeftCell="A2" zoomScale="75" zoomScaleNormal="75" workbookViewId="0">
      <selection activeCell="C3" sqref="C3"/>
    </sheetView>
  </sheetViews>
  <sheetFormatPr defaultColWidth="9.1796875" defaultRowHeight="12.5" x14ac:dyDescent="0.25"/>
  <cols>
    <col min="1" max="1" width="10" customWidth="1"/>
    <col min="2" max="2" width="70" customWidth="1"/>
    <col min="3" max="4" width="15.26953125" customWidth="1"/>
    <col min="5" max="5" width="15.26953125" style="2" customWidth="1"/>
    <col min="7" max="7" width="90.7265625" bestFit="1" customWidth="1"/>
  </cols>
  <sheetData>
    <row r="1" spans="2:7" ht="33.75" customHeight="1" x14ac:dyDescent="0.45">
      <c r="B1" s="112" t="s">
        <v>63</v>
      </c>
      <c r="C1" s="114" t="s">
        <v>51</v>
      </c>
      <c r="D1" s="115"/>
      <c r="E1" s="116"/>
      <c r="F1" s="9"/>
      <c r="G1" s="9"/>
    </row>
    <row r="2" spans="2:7" ht="21.75" customHeight="1" x14ac:dyDescent="0.45">
      <c r="B2" s="113"/>
      <c r="C2" s="117"/>
      <c r="D2" s="118"/>
      <c r="E2" s="119"/>
      <c r="F2" s="9"/>
      <c r="G2" s="19" t="s">
        <v>26</v>
      </c>
    </row>
    <row r="3" spans="2:7" ht="21.75" customHeight="1" x14ac:dyDescent="0.45">
      <c r="B3" s="11" t="s">
        <v>42</v>
      </c>
      <c r="C3" s="12">
        <v>0</v>
      </c>
      <c r="D3" s="13" t="s">
        <v>0</v>
      </c>
      <c r="E3" s="13">
        <f>IF(C3=0,0,TRUNC('400'!$H3)&amp;" "&amp;INDEX(FRACTION,MATCH('400'!$I3,DECIMAL,0))&amp;"""")</f>
        <v>0</v>
      </c>
      <c r="F3" s="9"/>
      <c r="G3" s="18" t="s">
        <v>41</v>
      </c>
    </row>
    <row r="4" spans="2:7" ht="21.75" customHeight="1" x14ac:dyDescent="0.45">
      <c r="B4" s="11" t="s">
        <v>28</v>
      </c>
      <c r="C4" s="12">
        <v>0</v>
      </c>
      <c r="D4" s="13" t="s">
        <v>0</v>
      </c>
      <c r="E4" s="13">
        <f>IF(C4=0,0,TRUNC('400'!$H4)&amp;" "&amp;INDEX(FRACTION,MATCH('400'!$I4,DECIMAL,0)))</f>
        <v>0</v>
      </c>
      <c r="F4" s="9"/>
      <c r="G4" s="18" t="s">
        <v>27</v>
      </c>
    </row>
    <row r="5" spans="2:7" ht="21.75" customHeight="1" x14ac:dyDescent="0.45">
      <c r="B5" s="11" t="s">
        <v>35</v>
      </c>
      <c r="C5" s="35">
        <f>IF((C3+C4+C6+C7-1)&lt;0,0,(C3+C4+C6+C7)-1)</f>
        <v>0</v>
      </c>
      <c r="D5" s="13" t="s">
        <v>0</v>
      </c>
      <c r="E5" s="13">
        <f>IF(C5=0,0,TRUNC('400'!$H5)&amp;" "&amp;INDEX(FRACTION,MATCH('400'!$I5,DECIMAL,0))&amp;"""")</f>
        <v>0</v>
      </c>
      <c r="F5" s="9"/>
      <c r="G5" s="18" t="s">
        <v>30</v>
      </c>
    </row>
    <row r="6" spans="2:7" ht="21.75" customHeight="1" x14ac:dyDescent="0.45">
      <c r="B6" s="14" t="s">
        <v>37</v>
      </c>
      <c r="C6" s="12">
        <v>0</v>
      </c>
      <c r="D6" s="13" t="s">
        <v>0</v>
      </c>
      <c r="E6" s="13">
        <f>IF($C$4&gt;0,NA(),IF(C6=0,0,TRUNC('400'!$H6)&amp;" "&amp;INDEX(FRACTION,MATCH('400'!$I6,DECIMAL,0))))</f>
        <v>0</v>
      </c>
      <c r="F6" s="9"/>
      <c r="G6" s="18" t="s">
        <v>29</v>
      </c>
    </row>
    <row r="7" spans="2:7" ht="21.75" customHeight="1" x14ac:dyDescent="0.45">
      <c r="B7" s="14" t="s">
        <v>38</v>
      </c>
      <c r="C7" s="12">
        <v>0</v>
      </c>
      <c r="D7" s="13" t="s">
        <v>0</v>
      </c>
      <c r="E7" s="13">
        <f>IF($C$4&gt;0,NA(),IF(C7=0,0,TRUNC('400'!$H7)&amp;" "&amp;INDEX(FRACTION,MATCH('400'!$I7,DECIMAL,0))))</f>
        <v>0</v>
      </c>
      <c r="F7" s="9"/>
      <c r="G7" s="18" t="s">
        <v>29</v>
      </c>
    </row>
    <row r="8" spans="2:7" ht="21.75" customHeight="1" x14ac:dyDescent="0.45">
      <c r="B8" s="9"/>
      <c r="C8" s="9"/>
      <c r="D8" s="10"/>
      <c r="E8" s="10"/>
      <c r="F8" s="9"/>
      <c r="G8" s="31" t="s">
        <v>40</v>
      </c>
    </row>
    <row r="9" spans="2:7" ht="21.75" customHeight="1" x14ac:dyDescent="0.45">
      <c r="B9" s="9"/>
      <c r="C9" s="9"/>
      <c r="D9" s="15" t="s">
        <v>5</v>
      </c>
      <c r="E9" s="15">
        <f>IF(AND(C4&gt;0,C6&gt;0),NA(),(IF(AND(C4&gt;0,C7&gt;0),NA(),IF('400'!$G9=0,0,TRUNC('400'!$G9)&amp;" "&amp;INDEX(FRACTION,MATCH('400'!$I9,DECIMAL,0))&amp;""""))))</f>
        <v>0</v>
      </c>
      <c r="F9" s="9"/>
      <c r="G9" s="36"/>
    </row>
    <row r="10" spans="2:7" ht="21.75" customHeight="1" thickBot="1" x14ac:dyDescent="0.5">
      <c r="B10" s="9"/>
      <c r="C10" s="9"/>
      <c r="D10" s="15" t="s">
        <v>19</v>
      </c>
      <c r="E10" s="16">
        <f>IF(AND(C4&gt;0,C6&gt;0),NA(),(IF(AND(C4&gt;0,C7&gt;0),NA(),IF('400'!G9=0,0,"-"&amp;TRUNC('400'!$C10)&amp;" "&amp;INDEX(FRACTION,MATCH('400'!$E10,DECIMAL,0))&amp;""""))))</f>
        <v>0</v>
      </c>
      <c r="F10" s="9"/>
      <c r="G10" s="36"/>
    </row>
    <row r="11" spans="2:7" ht="16.5" customHeight="1" thickTop="1" x14ac:dyDescent="0.45">
      <c r="B11" s="9"/>
      <c r="C11" s="9"/>
      <c r="D11" s="10"/>
      <c r="E11" s="9"/>
      <c r="F11" s="9"/>
      <c r="G11" s="36"/>
    </row>
    <row r="12" spans="2:7" ht="21.75" customHeight="1" x14ac:dyDescent="0.45">
      <c r="B12" s="110" t="s">
        <v>10</v>
      </c>
      <c r="C12" s="111"/>
      <c r="D12" s="25" t="s">
        <v>8</v>
      </c>
      <c r="E12" s="25">
        <f>IF(AND(C4&gt;0,C6&gt;0),NA(),(IF(AND(C4&gt;0,C7&gt;0),NA(),IF('400'!G9=0,0,(TRUNC('400'!$G11)&amp;" "&amp;INDEX(FRACTION,MATCH('400'!$I11,DECIMAL,0)))&amp;""""))))</f>
        <v>0</v>
      </c>
      <c r="F12" s="27" t="s">
        <v>9</v>
      </c>
      <c r="G12" s="36"/>
    </row>
    <row r="13" spans="2:7" ht="21.75" customHeight="1" x14ac:dyDescent="0.45">
      <c r="B13" s="9"/>
      <c r="C13" s="24"/>
      <c r="D13" s="25" t="s">
        <v>19</v>
      </c>
      <c r="E13" s="26">
        <f>IF(AND(C4&gt;0,C6&gt;0),NA(),(IF(AND(C4&gt;0,C7&gt;0),NA(),IF('400'!G9=0,0,TRUNC('400'!$C10)&amp;" "&amp;INDEX(FRACTION,MATCH('400'!$E10,DECIMAL,0))&amp;""""))))</f>
        <v>0</v>
      </c>
      <c r="F13" s="27"/>
      <c r="G13" s="37"/>
    </row>
    <row r="14" spans="2:7" ht="21.75" customHeight="1" x14ac:dyDescent="0.45">
      <c r="B14" s="17"/>
      <c r="C14" s="24"/>
      <c r="D14" s="25" t="s">
        <v>20</v>
      </c>
      <c r="E14" s="26">
        <f>IF(AND(C4&gt;0,C6&gt;0),NA(),(IF(AND(C4&gt;0,C7&gt;0),NA(),IF('400'!G9=0,0,(TRUNC('400'!$C12)&amp;" "&amp;INDEX(FRACTION,MATCH('400'!$E12,DECIMAL,0)))&amp;""""))))</f>
        <v>0</v>
      </c>
      <c r="F14" s="27"/>
      <c r="G14" s="41"/>
    </row>
    <row r="15" spans="2:7" ht="21.75" customHeight="1" x14ac:dyDescent="0.45">
      <c r="B15" s="9"/>
      <c r="C15" s="24"/>
      <c r="D15" s="25" t="s">
        <v>12</v>
      </c>
      <c r="E15" s="26">
        <f>IF(AND(C4&gt;0,C6&gt;0),NA(),(IF(AND(C4&gt;0,C7&gt;0),NA(),IF('400'!G9=0,0,(TRUNC('400'!$G13)&amp;" "&amp;INDEX(FRACTION,MATCH('400'!$I13,DECIMAL,0)))&amp;""""))))</f>
        <v>0</v>
      </c>
      <c r="F15" s="27" t="s">
        <v>9</v>
      </c>
      <c r="G15" s="36"/>
    </row>
    <row r="16" spans="2:7" ht="21.75" customHeight="1" x14ac:dyDescent="0.45">
      <c r="B16" s="9"/>
      <c r="C16" s="24"/>
      <c r="D16" s="25" t="s">
        <v>46</v>
      </c>
      <c r="E16" s="26">
        <f>IF(AND(C4&gt;0,C6&gt;0),NA(),(IF(AND(C4&gt;0,C7&gt;0),NA(),IF('400'!G9=0,0,"19 3/8"""))))</f>
        <v>0</v>
      </c>
      <c r="F16" s="27" t="s">
        <v>9</v>
      </c>
      <c r="G16" s="36"/>
    </row>
    <row r="17" spans="1:18" ht="21.75" customHeight="1" x14ac:dyDescent="0.45">
      <c r="B17" s="9"/>
      <c r="C17" s="24"/>
      <c r="D17" s="32" t="s">
        <v>57</v>
      </c>
      <c r="E17" s="26">
        <f>IF(AND(C4&gt;0,C6&gt;0),NA(),(IF(AND(C4&gt;0,C7&gt;0),NA(),IF('400'!G9=0,0,"20 11/16"""))))</f>
        <v>0</v>
      </c>
      <c r="F17" s="27" t="s">
        <v>9</v>
      </c>
      <c r="G17" s="37"/>
    </row>
    <row r="18" spans="1:18" ht="9" customHeight="1" x14ac:dyDescent="0.45">
      <c r="B18" s="9"/>
      <c r="C18" s="9"/>
      <c r="D18" s="9"/>
      <c r="E18" s="9"/>
      <c r="F18" s="9"/>
    </row>
    <row r="19" spans="1:18" ht="21.75" customHeight="1" x14ac:dyDescent="0.45">
      <c r="B19" s="4"/>
      <c r="C19" s="20"/>
      <c r="D19" s="21" t="s">
        <v>48</v>
      </c>
      <c r="E19" s="22">
        <f>IF(AND(C4&gt;0,C6&gt;0),NA(),(IF(AND(C4&gt;0,C7&gt;0),NA(),IF('400'!G9=0,0,"20 1/4"""))))</f>
        <v>0</v>
      </c>
      <c r="F19" s="23" t="s">
        <v>9</v>
      </c>
      <c r="G19" s="28" t="s">
        <v>47</v>
      </c>
    </row>
    <row r="20" spans="1:18" ht="21.75" customHeight="1" x14ac:dyDescent="0.45">
      <c r="C20" s="34"/>
      <c r="D20" s="21" t="s">
        <v>14</v>
      </c>
      <c r="E20" s="22">
        <f>IF(AND(C4&gt;0,C6&gt;0),NA(),(IF(AND(C4&gt;0,C7&gt;0),NA(),IF('400'!G9=0,0,"21 5/16"""))))</f>
        <v>0</v>
      </c>
      <c r="F20" s="23" t="s">
        <v>9</v>
      </c>
    </row>
    <row r="21" spans="1:18" ht="9" customHeight="1" x14ac:dyDescent="0.25"/>
    <row r="22" spans="1:18" ht="18.5" x14ac:dyDescent="0.45">
      <c r="B22" s="19" t="s">
        <v>45</v>
      </c>
    </row>
    <row r="23" spans="1:18" ht="7.5" customHeight="1" x14ac:dyDescent="0.25"/>
    <row r="24" spans="1:18" ht="3.75" customHeight="1" x14ac:dyDescent="0.25"/>
    <row r="25" spans="1:18" ht="24" customHeight="1" x14ac:dyDescent="0.35">
      <c r="E25" s="30"/>
    </row>
    <row r="26" spans="1:18" ht="13.5" customHeight="1" x14ac:dyDescent="0.25"/>
    <row r="30" spans="1:18" s="6" customFormat="1" x14ac:dyDescent="0.25">
      <c r="A30"/>
      <c r="B30"/>
      <c r="C30"/>
      <c r="D30"/>
      <c r="E30" s="2"/>
      <c r="F30"/>
      <c r="G30"/>
      <c r="H30"/>
      <c r="I30"/>
      <c r="J30"/>
      <c r="K30"/>
      <c r="L30"/>
      <c r="M30"/>
      <c r="N30"/>
      <c r="O30"/>
      <c r="P30"/>
      <c r="Q30"/>
      <c r="R30"/>
    </row>
    <row r="31" spans="1:18" s="6" customFormat="1" x14ac:dyDescent="0.25">
      <c r="A31"/>
      <c r="B31"/>
      <c r="C31"/>
      <c r="D31"/>
      <c r="E31" s="2"/>
      <c r="F31"/>
      <c r="G31"/>
      <c r="H31"/>
      <c r="I31"/>
      <c r="J31"/>
      <c r="K31"/>
      <c r="L31"/>
      <c r="M31"/>
      <c r="N31"/>
      <c r="O31"/>
      <c r="P31"/>
      <c r="Q31"/>
      <c r="R31"/>
    </row>
    <row r="32" spans="1:18" s="6" customFormat="1" x14ac:dyDescent="0.25">
      <c r="A32"/>
      <c r="B32"/>
      <c r="C32"/>
      <c r="D32"/>
      <c r="E32" s="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1:18" s="6" customFormat="1" x14ac:dyDescent="0.25">
      <c r="A33"/>
      <c r="B33"/>
      <c r="C33"/>
      <c r="D33"/>
      <c r="E33" s="2"/>
      <c r="F33"/>
      <c r="G33"/>
      <c r="H33"/>
      <c r="I33"/>
      <c r="J33"/>
      <c r="K33"/>
      <c r="L33"/>
      <c r="M33"/>
      <c r="N33"/>
      <c r="O33"/>
      <c r="P33"/>
      <c r="Q33"/>
      <c r="R33"/>
    </row>
    <row r="35" spans="1:18" s="6" customFormat="1" x14ac:dyDescent="0.25">
      <c r="A35"/>
      <c r="B35"/>
      <c r="C35"/>
      <c r="D35"/>
      <c r="E35" s="2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1:18" s="6" customFormat="1" x14ac:dyDescent="0.25">
      <c r="A36"/>
      <c r="B36"/>
      <c r="C36"/>
      <c r="D36"/>
      <c r="E36" s="2"/>
      <c r="F36"/>
      <c r="G36"/>
      <c r="H36"/>
      <c r="I36"/>
      <c r="J36"/>
      <c r="K36"/>
      <c r="L36"/>
      <c r="M36"/>
      <c r="N36"/>
      <c r="O36"/>
      <c r="P36"/>
      <c r="Q36"/>
      <c r="R36"/>
    </row>
  </sheetData>
  <sheetProtection algorithmName="SHA-512" hashValue="xWNxAhh2XGLGghwuc0t9rbdXIzOGTciAl9lPlxCHannWbzpbkxo/HvKxcObgwcuQzphdmWE+O9yghnklLVW/SQ==" saltValue="wPhUvrg5efoR0tIIb6Gpug==" spinCount="100000" sheet="1" selectLockedCells="1"/>
  <protectedRanges>
    <protectedRange sqref="C5:C6" name="V400 Series Surface Mount"/>
    <protectedRange sqref="C3:C4 C7" name="V400 Series Flush"/>
  </protectedRanges>
  <mergeCells count="3">
    <mergeCell ref="B12:C12"/>
    <mergeCell ref="B1:B2"/>
    <mergeCell ref="C1:E2"/>
  </mergeCells>
  <conditionalFormatting sqref="G6">
    <cfRule type="expression" dxfId="5" priority="2">
      <formula>AND(C4&gt;0,C6&gt;0)</formula>
    </cfRule>
  </conditionalFormatting>
  <conditionalFormatting sqref="G7">
    <cfRule type="expression" dxfId="4" priority="1">
      <formula>AND(C4&gt;0,C7&gt;0)</formula>
    </cfRule>
  </conditionalFormatting>
  <pageMargins left="0.74803149606299213" right="0.74803149606299213" top="1.1023622047244095" bottom="0.39370078740157483" header="0.19685039370078741" footer="0.15748031496062992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EF7A06"/>
  </sheetPr>
  <dimension ref="A1:R36"/>
  <sheetViews>
    <sheetView showGridLines="0" showRowColHeaders="0" zoomScale="75" zoomScaleNormal="75" workbookViewId="0">
      <selection activeCell="C3" sqref="C3"/>
    </sheetView>
  </sheetViews>
  <sheetFormatPr defaultColWidth="9.1796875" defaultRowHeight="12.5" x14ac:dyDescent="0.25"/>
  <cols>
    <col min="1" max="1" width="10" customWidth="1"/>
    <col min="2" max="2" width="70" customWidth="1"/>
    <col min="3" max="4" width="15.26953125" customWidth="1"/>
    <col min="5" max="5" width="15.26953125" style="2" customWidth="1"/>
    <col min="7" max="7" width="90.7265625" bestFit="1" customWidth="1"/>
  </cols>
  <sheetData>
    <row r="1" spans="2:7" ht="33.75" customHeight="1" x14ac:dyDescent="0.45">
      <c r="B1" s="112" t="s">
        <v>63</v>
      </c>
      <c r="C1" s="120" t="s">
        <v>52</v>
      </c>
      <c r="D1" s="115"/>
      <c r="E1" s="116"/>
      <c r="F1" s="9"/>
      <c r="G1" s="9"/>
    </row>
    <row r="2" spans="2:7" ht="21.75" customHeight="1" x14ac:dyDescent="0.45">
      <c r="B2" s="113"/>
      <c r="C2" s="117"/>
      <c r="D2" s="118"/>
      <c r="E2" s="119"/>
      <c r="F2" s="9"/>
      <c r="G2" s="19" t="s">
        <v>26</v>
      </c>
    </row>
    <row r="3" spans="2:7" ht="21.75" customHeight="1" x14ac:dyDescent="0.45">
      <c r="B3" s="11" t="s">
        <v>42</v>
      </c>
      <c r="C3" s="12">
        <v>0</v>
      </c>
      <c r="D3" s="13" t="s">
        <v>0</v>
      </c>
      <c r="E3" s="13">
        <f>IF(C3=0,0,'400'!G17&amp;" mm")</f>
        <v>0</v>
      </c>
      <c r="F3" s="9"/>
      <c r="G3" s="18" t="s">
        <v>41</v>
      </c>
    </row>
    <row r="4" spans="2:7" ht="21.75" customHeight="1" x14ac:dyDescent="0.45">
      <c r="B4" s="11" t="s">
        <v>28</v>
      </c>
      <c r="C4" s="12">
        <v>0</v>
      </c>
      <c r="D4" s="13" t="s">
        <v>0</v>
      </c>
      <c r="E4" s="13">
        <f>IF(C4=0,0,'400'!G18&amp;" mm")</f>
        <v>0</v>
      </c>
      <c r="F4" s="9"/>
      <c r="G4" s="18" t="s">
        <v>27</v>
      </c>
    </row>
    <row r="5" spans="2:7" ht="21.75" customHeight="1" x14ac:dyDescent="0.45">
      <c r="B5" s="11" t="s">
        <v>35</v>
      </c>
      <c r="C5" s="35">
        <f>IF((C3+C4+C6+C7-1)&lt;0,0,(C3+C4+C6+C7)-1)</f>
        <v>0</v>
      </c>
      <c r="D5" s="13" t="s">
        <v>0</v>
      </c>
      <c r="E5" s="13">
        <f>IF(C5=0,0,'400'!G19&amp;" mm")</f>
        <v>0</v>
      </c>
      <c r="F5" s="9"/>
      <c r="G5" s="18" t="s">
        <v>30</v>
      </c>
    </row>
    <row r="6" spans="2:7" ht="21.75" customHeight="1" x14ac:dyDescent="0.45">
      <c r="B6" s="14" t="s">
        <v>37</v>
      </c>
      <c r="C6" s="12">
        <v>0</v>
      </c>
      <c r="D6" s="13" t="s">
        <v>0</v>
      </c>
      <c r="E6" s="13">
        <f>IF($C$4&gt;0,NA(),IF(C6=0,0,'400'!G21&amp;" mm"))</f>
        <v>0</v>
      </c>
      <c r="F6" s="9"/>
      <c r="G6" s="18" t="s">
        <v>29</v>
      </c>
    </row>
    <row r="7" spans="2:7" ht="21.75" customHeight="1" x14ac:dyDescent="0.45">
      <c r="B7" s="14" t="s">
        <v>38</v>
      </c>
      <c r="C7" s="12">
        <v>0</v>
      </c>
      <c r="D7" s="13" t="s">
        <v>0</v>
      </c>
      <c r="E7" s="13">
        <f>IF($C$4&gt;0,NA(),IF(C7=0,0,'400'!G22&amp;" mm"))</f>
        <v>0</v>
      </c>
      <c r="F7" s="9"/>
      <c r="G7" s="18" t="s">
        <v>29</v>
      </c>
    </row>
    <row r="8" spans="2:7" ht="21" customHeight="1" x14ac:dyDescent="0.45">
      <c r="B8" s="9"/>
      <c r="C8" s="9"/>
      <c r="D8" s="10"/>
      <c r="E8" s="10"/>
      <c r="F8" s="9"/>
      <c r="G8" s="31" t="s">
        <v>40</v>
      </c>
    </row>
    <row r="9" spans="2:7" ht="21.75" customHeight="1" x14ac:dyDescent="0.45">
      <c r="B9" s="9"/>
      <c r="C9" s="9"/>
      <c r="D9" s="15" t="s">
        <v>5</v>
      </c>
      <c r="E9" s="15">
        <f>IF(AND(C4&gt;0,C6&gt;0),NA(),(IF(AND(C4&gt;0,C7&gt;0),NA(),IF('400'!G24=0,0,'400'!G24&amp;" mm"))))</f>
        <v>0</v>
      </c>
      <c r="F9" s="9"/>
      <c r="G9" s="17"/>
    </row>
    <row r="10" spans="2:7" ht="21.75" customHeight="1" thickBot="1" x14ac:dyDescent="0.5">
      <c r="B10" s="9"/>
      <c r="C10" s="9"/>
      <c r="D10" s="15" t="s">
        <v>55</v>
      </c>
      <c r="E10" s="16">
        <f>IF(E9=0,0,-('400'!G25)&amp;" mm")</f>
        <v>0</v>
      </c>
      <c r="F10" s="9"/>
      <c r="G10" s="9"/>
    </row>
    <row r="11" spans="2:7" ht="18" customHeight="1" thickTop="1" x14ac:dyDescent="0.45">
      <c r="B11" s="9"/>
      <c r="C11" s="9"/>
      <c r="D11" s="10"/>
      <c r="E11" s="9"/>
      <c r="F11" s="9"/>
      <c r="G11" s="17"/>
    </row>
    <row r="12" spans="2:7" ht="21.75" customHeight="1" x14ac:dyDescent="0.45">
      <c r="B12" s="110" t="s">
        <v>10</v>
      </c>
      <c r="C12" s="111"/>
      <c r="D12" s="32" t="s">
        <v>8</v>
      </c>
      <c r="E12" s="32">
        <f>IF(E9=0,0,'400'!G26&amp;" mm")</f>
        <v>0</v>
      </c>
      <c r="F12" s="27" t="s">
        <v>54</v>
      </c>
      <c r="G12" s="9"/>
    </row>
    <row r="13" spans="2:7" ht="21.75" customHeight="1" x14ac:dyDescent="0.45">
      <c r="B13" s="9"/>
      <c r="C13" s="24"/>
      <c r="D13" s="32" t="s">
        <v>55</v>
      </c>
      <c r="E13" s="26">
        <f>IF(E9=0,0,('400'!G25)&amp;" mm")</f>
        <v>0</v>
      </c>
      <c r="F13" s="27"/>
      <c r="G13" s="17"/>
    </row>
    <row r="14" spans="2:7" ht="21.75" customHeight="1" x14ac:dyDescent="0.45">
      <c r="B14" s="17"/>
      <c r="C14" s="24"/>
      <c r="D14" s="32" t="s">
        <v>56</v>
      </c>
      <c r="E14" s="26">
        <f>IF(E9=0,0,'400'!G27&amp;" mm")</f>
        <v>0</v>
      </c>
      <c r="F14" s="27"/>
      <c r="G14" s="9"/>
    </row>
    <row r="15" spans="2:7" ht="21.75" customHeight="1" x14ac:dyDescent="0.45">
      <c r="B15" s="9"/>
      <c r="C15" s="24"/>
      <c r="D15" s="32" t="s">
        <v>12</v>
      </c>
      <c r="E15" s="26">
        <f>IF(E9=0,0,'400'!G28&amp;" mm")</f>
        <v>0</v>
      </c>
      <c r="F15" s="27" t="s">
        <v>54</v>
      </c>
      <c r="G15" s="17"/>
    </row>
    <row r="16" spans="2:7" ht="21.75" customHeight="1" x14ac:dyDescent="0.45">
      <c r="B16" s="9"/>
      <c r="C16" s="24"/>
      <c r="D16" s="32" t="s">
        <v>46</v>
      </c>
      <c r="E16" s="26">
        <f>IF(E15=0,0,"492 mm")</f>
        <v>0</v>
      </c>
      <c r="F16" s="27" t="s">
        <v>54</v>
      </c>
      <c r="G16" s="9"/>
    </row>
    <row r="17" spans="1:18" ht="21.75" customHeight="1" x14ac:dyDescent="0.45">
      <c r="B17" s="9"/>
      <c r="C17" s="24"/>
      <c r="D17" s="33" t="s">
        <v>57</v>
      </c>
      <c r="E17" s="26">
        <f>IF(E9=0,0,"526 mm")</f>
        <v>0</v>
      </c>
      <c r="F17" s="27" t="s">
        <v>54</v>
      </c>
      <c r="G17" s="17"/>
    </row>
    <row r="18" spans="1:18" ht="9.75" customHeight="1" x14ac:dyDescent="0.45">
      <c r="B18" s="9"/>
      <c r="C18" s="9"/>
      <c r="D18" s="9"/>
      <c r="E18" s="9"/>
      <c r="F18" s="9"/>
      <c r="G18" s="9"/>
    </row>
    <row r="19" spans="1:18" ht="21.75" customHeight="1" x14ac:dyDescent="0.45">
      <c r="B19" s="4"/>
      <c r="C19" s="20"/>
      <c r="D19" s="21" t="s">
        <v>48</v>
      </c>
      <c r="E19" s="22">
        <f>IF(E15=0,0,"515 mm")</f>
        <v>0</v>
      </c>
      <c r="F19" s="23" t="s">
        <v>54</v>
      </c>
      <c r="G19" s="28" t="s">
        <v>47</v>
      </c>
      <c r="H19" s="38"/>
      <c r="I19" s="39"/>
      <c r="J19" s="40"/>
    </row>
    <row r="20" spans="1:18" ht="21.75" customHeight="1" x14ac:dyDescent="0.45">
      <c r="C20" s="34"/>
      <c r="D20" s="21" t="s">
        <v>14</v>
      </c>
      <c r="E20" s="22">
        <f>IF(E16=0,0,"541 mm")</f>
        <v>0</v>
      </c>
      <c r="F20" s="23" t="s">
        <v>54</v>
      </c>
      <c r="G20" s="17"/>
    </row>
    <row r="21" spans="1:18" ht="7.5" customHeight="1" x14ac:dyDescent="0.25"/>
    <row r="22" spans="1:18" ht="18.5" x14ac:dyDescent="0.45">
      <c r="B22" s="19" t="s">
        <v>45</v>
      </c>
    </row>
    <row r="25" spans="1:18" ht="14.5" x14ac:dyDescent="0.35">
      <c r="E25" s="30"/>
    </row>
    <row r="30" spans="1:18" s="6" customFormat="1" x14ac:dyDescent="0.25">
      <c r="A30"/>
      <c r="B30"/>
      <c r="C30"/>
      <c r="D30"/>
      <c r="E30" s="2"/>
      <c r="F30"/>
      <c r="G30"/>
      <c r="H30"/>
      <c r="I30"/>
      <c r="J30"/>
      <c r="K30"/>
      <c r="L30"/>
      <c r="M30"/>
      <c r="N30"/>
      <c r="O30"/>
      <c r="P30"/>
      <c r="Q30"/>
      <c r="R30"/>
    </row>
    <row r="31" spans="1:18" s="6" customFormat="1" x14ac:dyDescent="0.25">
      <c r="A31"/>
      <c r="B31"/>
      <c r="C31"/>
      <c r="D31"/>
      <c r="E31" s="2"/>
      <c r="F31"/>
      <c r="G31"/>
      <c r="H31"/>
      <c r="I31"/>
      <c r="J31"/>
      <c r="K31"/>
      <c r="L31"/>
      <c r="M31"/>
      <c r="N31"/>
      <c r="O31"/>
      <c r="P31"/>
      <c r="Q31"/>
      <c r="R31"/>
    </row>
    <row r="32" spans="1:18" s="6" customFormat="1" x14ac:dyDescent="0.25">
      <c r="A32"/>
      <c r="B32"/>
      <c r="C32"/>
      <c r="D32"/>
      <c r="E32" s="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1:18" s="6" customFormat="1" x14ac:dyDescent="0.25">
      <c r="A33"/>
      <c r="B33"/>
      <c r="C33"/>
      <c r="D33"/>
      <c r="E33" s="2"/>
      <c r="F33"/>
      <c r="G33"/>
      <c r="H33"/>
      <c r="I33"/>
      <c r="J33"/>
      <c r="K33"/>
      <c r="L33"/>
      <c r="M33"/>
      <c r="N33"/>
      <c r="O33"/>
      <c r="P33"/>
      <c r="Q33"/>
      <c r="R33"/>
    </row>
    <row r="35" spans="1:18" s="6" customFormat="1" x14ac:dyDescent="0.25">
      <c r="A35"/>
      <c r="B35"/>
      <c r="C35"/>
      <c r="D35"/>
      <c r="E35" s="2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1:18" s="6" customFormat="1" x14ac:dyDescent="0.25">
      <c r="A36"/>
      <c r="B36"/>
      <c r="C36"/>
      <c r="D36"/>
      <c r="E36" s="2"/>
      <c r="F36"/>
      <c r="G36"/>
      <c r="H36"/>
      <c r="I36"/>
      <c r="J36"/>
      <c r="K36"/>
      <c r="L36"/>
      <c r="M36"/>
      <c r="N36"/>
      <c r="O36"/>
      <c r="P36"/>
      <c r="Q36"/>
      <c r="R36"/>
    </row>
  </sheetData>
  <sheetProtection algorithmName="SHA-512" hashValue="2WIczzA3JckqAfZe+YemRc/W5j9q4Z6mNe+9xcj+5YC1FXO603LhlBL1Ywx3WjyL7ttXZ4J8/ZmOwzppa4/A9w==" saltValue="Gc23U+oPe0HG4GocwZ1n9Q==" spinCount="100000" sheet="1" selectLockedCells="1"/>
  <protectedRanges>
    <protectedRange sqref="C5:C6" name="V400 Series Surface Mount"/>
    <protectedRange sqref="C3:C4 C7" name="V400 Series Flush"/>
  </protectedRanges>
  <mergeCells count="3">
    <mergeCell ref="B1:B2"/>
    <mergeCell ref="B12:C12"/>
    <mergeCell ref="C1:E2"/>
  </mergeCells>
  <conditionalFormatting sqref="G6">
    <cfRule type="expression" dxfId="3" priority="2">
      <formula>AND(C4&gt;0,C6&gt;0)</formula>
    </cfRule>
  </conditionalFormatting>
  <conditionalFormatting sqref="G7">
    <cfRule type="expression" dxfId="2" priority="1">
      <formula>AND(C4&gt;0,C7&gt;0)</formula>
    </cfRule>
  </conditionalFormatting>
  <pageMargins left="0.74803149606299213" right="0.74803149606299213" top="1.1023622047244095" bottom="0.39370078740157483" header="0.19685039370078741" footer="0.15748031496062992"/>
  <pageSetup paperSize="9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EF7A06"/>
  </sheetPr>
  <dimension ref="A1:R36"/>
  <sheetViews>
    <sheetView showGridLines="0" showRowColHeaders="0" zoomScale="75" zoomScaleNormal="75" workbookViewId="0">
      <selection activeCell="C7" sqref="C7"/>
    </sheetView>
  </sheetViews>
  <sheetFormatPr defaultColWidth="9.1796875" defaultRowHeight="12.5" x14ac:dyDescent="0.25"/>
  <cols>
    <col min="1" max="1" width="10" customWidth="1"/>
    <col min="2" max="2" width="70" customWidth="1"/>
    <col min="3" max="3" width="22.453125" customWidth="1"/>
    <col min="4" max="4" width="15.26953125" customWidth="1"/>
    <col min="5" max="5" width="15.26953125" style="2" customWidth="1"/>
    <col min="7" max="7" width="90.7265625" bestFit="1" customWidth="1"/>
  </cols>
  <sheetData>
    <row r="1" spans="2:7" ht="33.75" customHeight="1" x14ac:dyDescent="0.4">
      <c r="B1" s="95" t="s">
        <v>79</v>
      </c>
      <c r="C1" s="97" t="s">
        <v>52</v>
      </c>
      <c r="D1" s="98"/>
      <c r="E1" s="99"/>
      <c r="F1" s="48"/>
      <c r="G1" s="48"/>
    </row>
    <row r="2" spans="2:7" ht="21.75" customHeight="1" x14ac:dyDescent="0.4">
      <c r="B2" s="121"/>
      <c r="C2" s="100"/>
      <c r="D2" s="101"/>
      <c r="E2" s="102"/>
      <c r="F2" s="48"/>
      <c r="G2" s="80" t="s">
        <v>26</v>
      </c>
    </row>
    <row r="3" spans="2:7" ht="21.75" customHeight="1" x14ac:dyDescent="0.4">
      <c r="B3" s="49" t="s">
        <v>42</v>
      </c>
      <c r="C3" s="67">
        <v>0</v>
      </c>
      <c r="D3" s="50" t="s">
        <v>0</v>
      </c>
      <c r="E3" s="50">
        <f>IF(C3=0,0,'400'!H17&amp;" mm")</f>
        <v>0</v>
      </c>
      <c r="F3" s="48"/>
      <c r="G3" s="48" t="s">
        <v>41</v>
      </c>
    </row>
    <row r="4" spans="2:7" ht="21.75" customHeight="1" x14ac:dyDescent="0.4">
      <c r="B4" s="49" t="s">
        <v>28</v>
      </c>
      <c r="C4" s="67">
        <v>0</v>
      </c>
      <c r="D4" s="50" t="s">
        <v>0</v>
      </c>
      <c r="E4" s="50">
        <f>IF(C4=0,0,'400'!H18&amp;" mm")</f>
        <v>0</v>
      </c>
      <c r="F4" s="48"/>
      <c r="G4" s="48" t="s">
        <v>27</v>
      </c>
    </row>
    <row r="5" spans="2:7" ht="21.75" customHeight="1" x14ac:dyDescent="0.4">
      <c r="B5" s="49" t="s">
        <v>80</v>
      </c>
      <c r="C5" s="69">
        <f>IF((C3+C4+C6+C7-1)&lt;0,0,(C3+C4+C6+C7)-1)</f>
        <v>0</v>
      </c>
      <c r="D5" s="50" t="s">
        <v>0</v>
      </c>
      <c r="E5" s="50">
        <f>IF(C5=0,0,'400'!H20&amp;" mm")</f>
        <v>0</v>
      </c>
      <c r="F5" s="48"/>
      <c r="G5" s="81" t="s">
        <v>98</v>
      </c>
    </row>
    <row r="6" spans="2:7" ht="21.75" customHeight="1" x14ac:dyDescent="0.4">
      <c r="B6" s="51" t="s">
        <v>37</v>
      </c>
      <c r="C6" s="67">
        <v>0</v>
      </c>
      <c r="D6" s="50" t="s">
        <v>0</v>
      </c>
      <c r="E6" s="50">
        <f>IF($C$4&gt;0,NA(),IF(C6=0,0,'400'!H21&amp;" mm"))</f>
        <v>0</v>
      </c>
      <c r="F6" s="48"/>
      <c r="G6" s="48" t="s">
        <v>29</v>
      </c>
    </row>
    <row r="7" spans="2:7" ht="21.75" customHeight="1" x14ac:dyDescent="0.4">
      <c r="B7" s="51" t="s">
        <v>105</v>
      </c>
      <c r="C7" s="67">
        <v>0</v>
      </c>
      <c r="D7" s="50" t="s">
        <v>0</v>
      </c>
      <c r="E7" s="50">
        <f>IF($C$4&gt;0,NA(),IF(C7=0,0,'400'!H22&amp;" mm"))</f>
        <v>0</v>
      </c>
      <c r="F7" s="48"/>
      <c r="G7" s="48" t="s">
        <v>29</v>
      </c>
    </row>
    <row r="8" spans="2:7" ht="21" customHeight="1" x14ac:dyDescent="0.4">
      <c r="B8" s="48"/>
      <c r="C8" s="48"/>
      <c r="D8" s="52"/>
      <c r="E8" s="52"/>
      <c r="F8" s="48"/>
      <c r="G8" s="53" t="s">
        <v>40</v>
      </c>
    </row>
    <row r="9" spans="2:7" ht="21.75" customHeight="1" x14ac:dyDescent="0.4">
      <c r="B9" s="48"/>
      <c r="C9" s="48"/>
      <c r="D9" s="54" t="s">
        <v>5</v>
      </c>
      <c r="E9" s="54">
        <f>IF(AND(C4&gt;0,C6&gt;0),NA(),(IF(AND(C4&gt;0,C7&gt;0),NA(),IF('400'!H24=0,0,'400'!H24&amp;" mm"))))</f>
        <v>0</v>
      </c>
      <c r="F9" s="48"/>
      <c r="G9" s="48"/>
    </row>
    <row r="10" spans="2:7" ht="21.75" hidden="1" customHeight="1" thickBot="1" x14ac:dyDescent="0.45">
      <c r="B10" s="48"/>
      <c r="C10" s="48"/>
      <c r="D10" s="55" t="s">
        <v>55</v>
      </c>
      <c r="E10" s="56">
        <f>IF(E9=0,0,-('400'!H25)&amp;" mm")</f>
        <v>0</v>
      </c>
      <c r="F10" s="48"/>
      <c r="G10" s="48"/>
    </row>
    <row r="11" spans="2:7" ht="18" customHeight="1" x14ac:dyDescent="0.4">
      <c r="B11" s="48"/>
      <c r="C11" s="48"/>
      <c r="D11" s="52"/>
      <c r="E11" s="48"/>
      <c r="F11" s="48"/>
      <c r="G11" s="48"/>
    </row>
    <row r="12" spans="2:7" ht="21.75" customHeight="1" x14ac:dyDescent="0.4">
      <c r="B12" s="93" t="s">
        <v>89</v>
      </c>
      <c r="C12" s="94"/>
      <c r="D12" s="63" t="s">
        <v>8</v>
      </c>
      <c r="E12" s="63">
        <f>IF(E9=0,0,'400'!H26&amp;" mm")</f>
        <v>0</v>
      </c>
      <c r="F12" s="64" t="s">
        <v>54</v>
      </c>
      <c r="G12" s="48"/>
    </row>
    <row r="13" spans="2:7" ht="21.75" hidden="1" customHeight="1" x14ac:dyDescent="0.4">
      <c r="B13" s="48"/>
      <c r="C13" s="59"/>
      <c r="D13" s="57" t="s">
        <v>55</v>
      </c>
      <c r="E13" s="60">
        <f>IF(E9=0,0,('400'!H25)&amp;" mm")</f>
        <v>0</v>
      </c>
      <c r="F13" s="58"/>
      <c r="G13" s="48"/>
    </row>
    <row r="14" spans="2:7" ht="21.75" hidden="1" customHeight="1" x14ac:dyDescent="0.4">
      <c r="B14" s="47"/>
      <c r="C14" s="59"/>
      <c r="D14" s="57" t="s">
        <v>88</v>
      </c>
      <c r="E14" s="60">
        <f>IF(E9=0,0,'400'!H27&amp;" mm")</f>
        <v>0</v>
      </c>
      <c r="F14" s="58"/>
      <c r="G14" s="48"/>
    </row>
    <row r="15" spans="2:7" ht="21.75" customHeight="1" x14ac:dyDescent="0.4">
      <c r="B15" s="48"/>
      <c r="C15" s="65"/>
      <c r="D15" s="63" t="s">
        <v>12</v>
      </c>
      <c r="E15" s="66">
        <f>IF(E9=0,0,'400'!H28&amp;" mm")</f>
        <v>0</v>
      </c>
      <c r="F15" s="64" t="s">
        <v>54</v>
      </c>
      <c r="G15" s="48"/>
    </row>
    <row r="16" spans="2:7" ht="21.75" customHeight="1" x14ac:dyDescent="0.4">
      <c r="B16" s="48"/>
      <c r="C16" s="65"/>
      <c r="D16" s="63" t="s">
        <v>18</v>
      </c>
      <c r="E16" s="66">
        <f>IF(E15=0,0,"492 mm")</f>
        <v>0</v>
      </c>
      <c r="F16" s="64" t="s">
        <v>54</v>
      </c>
      <c r="G16" s="82"/>
    </row>
    <row r="17" spans="1:18" ht="21.75" customHeight="1" x14ac:dyDescent="0.4">
      <c r="B17" s="48"/>
      <c r="C17" s="65"/>
      <c r="D17" s="63" t="s">
        <v>14</v>
      </c>
      <c r="E17" s="66">
        <f>IF(E9=0,0,"524 mm")</f>
        <v>0</v>
      </c>
      <c r="F17" s="64" t="s">
        <v>54</v>
      </c>
      <c r="G17" s="83"/>
    </row>
    <row r="18" spans="1:18" ht="21.75" customHeight="1" x14ac:dyDescent="0.4">
      <c r="B18" s="48"/>
      <c r="C18" s="48"/>
      <c r="D18" s="48"/>
      <c r="E18" s="48"/>
      <c r="F18" s="48"/>
      <c r="G18" s="82" t="s">
        <v>96</v>
      </c>
    </row>
    <row r="19" spans="1:18" ht="21.75" customHeight="1" x14ac:dyDescent="0.4">
      <c r="B19" s="61"/>
      <c r="C19" s="59"/>
      <c r="D19" s="57" t="s">
        <v>90</v>
      </c>
      <c r="E19" s="60">
        <f>IF(E15=0,0,"515 mm")</f>
        <v>0</v>
      </c>
      <c r="F19" s="58" t="s">
        <v>54</v>
      </c>
      <c r="G19" s="84" t="s">
        <v>99</v>
      </c>
    </row>
    <row r="20" spans="1:18" ht="21.75" customHeight="1" x14ac:dyDescent="0.4">
      <c r="B20" s="42"/>
      <c r="C20" s="68"/>
      <c r="D20" s="57" t="s">
        <v>91</v>
      </c>
      <c r="E20" s="60">
        <f>IF(E16=0,0,"541 mm")</f>
        <v>0</v>
      </c>
      <c r="F20" s="58" t="s">
        <v>54</v>
      </c>
      <c r="G20" s="48"/>
    </row>
    <row r="21" spans="1:18" ht="7.5" customHeight="1" x14ac:dyDescent="0.3">
      <c r="B21" s="42"/>
      <c r="C21" s="42"/>
      <c r="D21" s="42"/>
      <c r="E21" s="62"/>
      <c r="F21" s="42"/>
      <c r="G21" s="42"/>
    </row>
    <row r="22" spans="1:18" ht="18" x14ac:dyDescent="0.4">
      <c r="B22" s="80" t="s">
        <v>45</v>
      </c>
      <c r="C22" s="42"/>
      <c r="D22" s="42"/>
      <c r="E22" s="62"/>
      <c r="F22" s="42"/>
      <c r="G22" s="42"/>
    </row>
    <row r="25" spans="1:18" ht="14.5" x14ac:dyDescent="0.35">
      <c r="E25" s="30"/>
    </row>
    <row r="30" spans="1:18" s="6" customFormat="1" x14ac:dyDescent="0.25">
      <c r="A30"/>
      <c r="B30"/>
      <c r="C30"/>
      <c r="D30"/>
      <c r="E30" s="2"/>
      <c r="F30"/>
      <c r="G30"/>
      <c r="H30"/>
      <c r="I30"/>
      <c r="J30"/>
      <c r="K30"/>
      <c r="L30"/>
      <c r="M30"/>
      <c r="N30"/>
      <c r="O30"/>
      <c r="P30"/>
      <c r="Q30"/>
      <c r="R30"/>
    </row>
    <row r="31" spans="1:18" s="6" customFormat="1" x14ac:dyDescent="0.25">
      <c r="A31"/>
      <c r="B31"/>
      <c r="C31"/>
      <c r="D31"/>
      <c r="E31" s="2"/>
      <c r="F31"/>
      <c r="G31"/>
      <c r="H31"/>
      <c r="I31"/>
      <c r="J31"/>
      <c r="K31"/>
      <c r="L31"/>
      <c r="M31"/>
      <c r="N31"/>
      <c r="O31"/>
      <c r="P31"/>
      <c r="Q31"/>
      <c r="R31"/>
    </row>
    <row r="32" spans="1:18" s="6" customFormat="1" x14ac:dyDescent="0.25">
      <c r="A32"/>
      <c r="B32"/>
      <c r="C32"/>
      <c r="D32"/>
      <c r="E32" s="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1:18" s="6" customFormat="1" x14ac:dyDescent="0.25">
      <c r="A33"/>
      <c r="B33"/>
      <c r="C33"/>
      <c r="D33"/>
      <c r="E33" s="2"/>
      <c r="F33"/>
      <c r="G33"/>
      <c r="H33"/>
      <c r="I33"/>
      <c r="J33"/>
      <c r="K33"/>
      <c r="L33"/>
      <c r="M33"/>
      <c r="N33"/>
      <c r="O33"/>
      <c r="P33"/>
      <c r="Q33"/>
      <c r="R33"/>
    </row>
    <row r="35" spans="1:18" s="6" customFormat="1" x14ac:dyDescent="0.25">
      <c r="A35"/>
      <c r="B35"/>
      <c r="C35"/>
      <c r="D35"/>
      <c r="E35" s="2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1:18" s="6" customFormat="1" x14ac:dyDescent="0.25">
      <c r="A36"/>
      <c r="B36"/>
      <c r="C36"/>
      <c r="D36"/>
      <c r="E36" s="2"/>
      <c r="F36"/>
      <c r="G36"/>
      <c r="H36"/>
      <c r="I36"/>
      <c r="J36"/>
      <c r="K36"/>
      <c r="L36"/>
      <c r="M36"/>
      <c r="N36"/>
      <c r="O36"/>
      <c r="P36"/>
      <c r="Q36"/>
      <c r="R36"/>
    </row>
  </sheetData>
  <sheetProtection algorithmName="SHA-512" hashValue="a1a2J2GsuXtMVvxDsDlFKL0ygzpFxu/rEnXRXzDhGcFQIDo/Wzjq7vzeMZMRvJv49Oilh4raKrVfalz6ibuvUA==" saltValue="6OuBH1DWgTHNoUO+2c6r+A==" spinCount="100000" sheet="1" objects="1" selectLockedCells="1"/>
  <protectedRanges>
    <protectedRange sqref="C5:C6" name="V400 Series Surface Mount"/>
    <protectedRange sqref="C3:C4 C7" name="V400 Series Flush"/>
  </protectedRanges>
  <mergeCells count="3">
    <mergeCell ref="B1:B2"/>
    <mergeCell ref="C1:E2"/>
    <mergeCell ref="B12:C12"/>
  </mergeCells>
  <conditionalFormatting sqref="G6">
    <cfRule type="expression" dxfId="1" priority="2">
      <formula>AND(C4&gt;0,C6&gt;0)</formula>
    </cfRule>
  </conditionalFormatting>
  <conditionalFormatting sqref="G7">
    <cfRule type="expression" dxfId="0" priority="1">
      <formula>AND(C4&gt;0,C7&gt;0)</formula>
    </cfRule>
  </conditionalFormatting>
  <pageMargins left="0.74803149606299213" right="0.74803149606299213" top="1.1023622047244095" bottom="0.39370078740157483" header="0.19685039370078741" footer="0.15748031496062992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</sheetPr>
  <dimension ref="A1:R37"/>
  <sheetViews>
    <sheetView showGridLines="0" showRowColHeaders="0" zoomScale="75" zoomScaleNormal="75" workbookViewId="0">
      <selection activeCell="C3" sqref="C3"/>
    </sheetView>
  </sheetViews>
  <sheetFormatPr defaultColWidth="9.1796875" defaultRowHeight="12.5" x14ac:dyDescent="0.25"/>
  <cols>
    <col min="1" max="1" width="10" customWidth="1"/>
    <col min="2" max="2" width="70" customWidth="1"/>
    <col min="3" max="3" width="15.26953125" customWidth="1"/>
    <col min="4" max="5" width="15.26953125" style="2" customWidth="1"/>
    <col min="7" max="7" width="90.7265625" style="7" bestFit="1" customWidth="1"/>
    <col min="8" max="8" width="51.54296875" customWidth="1"/>
    <col min="10" max="10" width="14.54296875" customWidth="1"/>
    <col min="11" max="11" width="13.453125" style="2" customWidth="1"/>
  </cols>
  <sheetData>
    <row r="1" spans="1:18" ht="33.75" customHeight="1" x14ac:dyDescent="0.4">
      <c r="B1" s="122" t="s">
        <v>97</v>
      </c>
      <c r="C1" s="97" t="s">
        <v>51</v>
      </c>
      <c r="D1" s="98"/>
      <c r="E1" s="99"/>
      <c r="F1" s="48"/>
      <c r="G1" s="70"/>
    </row>
    <row r="2" spans="1:18" ht="21.75" customHeight="1" x14ac:dyDescent="0.4">
      <c r="B2" s="121"/>
      <c r="C2" s="100"/>
      <c r="D2" s="101"/>
      <c r="E2" s="102"/>
      <c r="F2" s="48"/>
      <c r="G2" s="78" t="s">
        <v>26</v>
      </c>
    </row>
    <row r="3" spans="1:18" ht="21.75" customHeight="1" x14ac:dyDescent="0.4">
      <c r="B3" s="49" t="s">
        <v>43</v>
      </c>
      <c r="C3" s="67">
        <v>0</v>
      </c>
      <c r="D3" s="50" t="s">
        <v>0</v>
      </c>
      <c r="E3" s="50">
        <f>IF(C3=0,0,TRUNC('200'!$C3)&amp;" "&amp;INDEX(FRACTION,MATCH('200'!$E3,DECIMAL,0))&amp;"""")</f>
        <v>0</v>
      </c>
      <c r="F3" s="48"/>
      <c r="G3" s="48" t="s">
        <v>39</v>
      </c>
    </row>
    <row r="4" spans="1:18" ht="21.75" customHeight="1" x14ac:dyDescent="0.4">
      <c r="B4" s="49" t="s">
        <v>33</v>
      </c>
      <c r="C4" s="67">
        <v>0</v>
      </c>
      <c r="D4" s="50" t="s">
        <v>0</v>
      </c>
      <c r="E4" s="50">
        <f>IF(C4=0,0,TRUNC('200'!$C4)&amp;" "&amp;INDEX(FRACTION,MATCH('200'!$E4,DECIMAL,0))&amp;"""")</f>
        <v>0</v>
      </c>
      <c r="F4" s="48"/>
      <c r="G4" s="70" t="s">
        <v>27</v>
      </c>
    </row>
    <row r="5" spans="1:18" ht="21.75" customHeight="1" x14ac:dyDescent="0.4">
      <c r="B5" s="49" t="s">
        <v>34</v>
      </c>
      <c r="C5" s="69">
        <f>IF((C3+C4+C6-1)&lt;0,0,(C3+C4+C6)-1)</f>
        <v>0</v>
      </c>
      <c r="D5" s="50" t="s">
        <v>0</v>
      </c>
      <c r="E5" s="50">
        <f>IF(C5=0,0,TRUNC('200'!$C5)&amp;" "&amp;INDEX(FRACTION,MATCH('200'!$E5,DECIMAL,0))&amp;"""")</f>
        <v>0</v>
      </c>
      <c r="F5" s="48"/>
      <c r="G5" s="79" t="s">
        <v>100</v>
      </c>
    </row>
    <row r="6" spans="1:18" ht="21.75" customHeight="1" x14ac:dyDescent="0.4">
      <c r="B6" s="51" t="s">
        <v>22</v>
      </c>
      <c r="C6" s="67">
        <v>0</v>
      </c>
      <c r="D6" s="50" t="s">
        <v>0</v>
      </c>
      <c r="E6" s="50">
        <f>IF(C6=0,0,TRUNC('200'!$C6)&amp;" "&amp;INDEX(FRACTION,MATCH('200'!$E6,DECIMAL,0))&amp;"""")</f>
        <v>0</v>
      </c>
      <c r="F6" s="48"/>
      <c r="G6" s="70" t="s">
        <v>87</v>
      </c>
    </row>
    <row r="7" spans="1:18" ht="21.75" customHeight="1" x14ac:dyDescent="0.4">
      <c r="B7" s="51"/>
      <c r="C7" s="67"/>
      <c r="D7" s="50"/>
      <c r="E7" s="50"/>
      <c r="F7" s="48"/>
      <c r="G7" s="70"/>
    </row>
    <row r="8" spans="1:18" ht="21.75" customHeight="1" x14ac:dyDescent="0.4">
      <c r="B8" s="71"/>
      <c r="C8" s="72"/>
      <c r="D8" s="72"/>
      <c r="E8" s="72"/>
      <c r="F8" s="48"/>
      <c r="G8" s="53" t="s">
        <v>40</v>
      </c>
    </row>
    <row r="9" spans="1:18" ht="21.75" customHeight="1" x14ac:dyDescent="0.4">
      <c r="B9" s="48"/>
      <c r="C9" s="48"/>
      <c r="D9" s="54" t="s">
        <v>5</v>
      </c>
      <c r="E9" s="54">
        <f>IF('200'!$C8=0,0,TRUNC('200'!$C8)&amp;" "&amp;INDEX(FRACTION,MATCH('200'!$E8,DECIMAL,0))&amp;"""")</f>
        <v>0</v>
      </c>
      <c r="F9" s="48"/>
      <c r="G9" s="70"/>
    </row>
    <row r="10" spans="1:18" s="6" customFormat="1" ht="21.75" hidden="1" customHeight="1" thickBot="1" x14ac:dyDescent="0.45">
      <c r="A10"/>
      <c r="B10" s="48"/>
      <c r="C10" s="48"/>
      <c r="D10" s="55" t="s">
        <v>23</v>
      </c>
      <c r="E10" s="56">
        <f>IF('200'!C8=0,0,("-"&amp;TRUNC('200'!$C9)&amp;" "&amp;INDEX(FRACTION,MATCH('200'!$E9,DECIMAL,0)))&amp;"""")</f>
        <v>0</v>
      </c>
      <c r="F10" s="48"/>
      <c r="G10" s="70"/>
      <c r="H10"/>
      <c r="I10"/>
      <c r="J10"/>
      <c r="K10" s="2"/>
      <c r="L10"/>
      <c r="M10"/>
      <c r="N10"/>
      <c r="O10"/>
      <c r="P10"/>
      <c r="Q10"/>
      <c r="R10"/>
    </row>
    <row r="11" spans="1:18" s="6" customFormat="1" ht="21.75" customHeight="1" x14ac:dyDescent="0.4">
      <c r="A11"/>
      <c r="B11" s="48"/>
      <c r="C11" s="48"/>
      <c r="D11" s="55"/>
      <c r="E11" s="73"/>
      <c r="F11" s="48"/>
      <c r="G11" s="70"/>
      <c r="H11"/>
      <c r="I11"/>
      <c r="J11"/>
      <c r="K11" s="2"/>
      <c r="L11"/>
      <c r="M11"/>
      <c r="N11"/>
      <c r="O11"/>
      <c r="P11"/>
      <c r="Q11"/>
      <c r="R11"/>
    </row>
    <row r="12" spans="1:18" s="6" customFormat="1" ht="21.75" customHeight="1" x14ac:dyDescent="0.4">
      <c r="A12"/>
      <c r="B12" s="93" t="s">
        <v>94</v>
      </c>
      <c r="C12" s="94"/>
      <c r="D12" s="63" t="s">
        <v>8</v>
      </c>
      <c r="E12" s="63">
        <f>IF('200'!C8=0,0,TRUNC('200'!$C10)&amp;" "&amp;INDEX(FRACTION,MATCH('200'!$E10,DECIMAL,0))&amp;"""")</f>
        <v>0</v>
      </c>
      <c r="F12" s="64" t="s">
        <v>9</v>
      </c>
      <c r="G12" s="70"/>
      <c r="H12"/>
      <c r="I12"/>
      <c r="J12"/>
      <c r="K12" s="2"/>
      <c r="L12"/>
      <c r="M12"/>
      <c r="N12"/>
      <c r="O12"/>
      <c r="P12"/>
      <c r="Q12"/>
      <c r="R12"/>
    </row>
    <row r="13" spans="1:18" s="6" customFormat="1" ht="21.75" customHeight="1" x14ac:dyDescent="0.4">
      <c r="A13"/>
      <c r="B13" s="48"/>
      <c r="C13" s="48"/>
      <c r="D13" s="63" t="s">
        <v>18</v>
      </c>
      <c r="E13" s="63">
        <f>IF(E9=0,0,"19 3/8""")</f>
        <v>0</v>
      </c>
      <c r="F13" s="64" t="s">
        <v>9</v>
      </c>
      <c r="G13" s="52" t="s">
        <v>95</v>
      </c>
      <c r="H13"/>
      <c r="I13"/>
      <c r="J13"/>
      <c r="K13" s="2"/>
      <c r="L13"/>
      <c r="M13"/>
      <c r="N13"/>
      <c r="O13"/>
      <c r="P13"/>
      <c r="Q13"/>
      <c r="R13"/>
    </row>
    <row r="14" spans="1:18" ht="21.75" customHeight="1" x14ac:dyDescent="0.4">
      <c r="B14" s="48"/>
      <c r="C14" s="48"/>
      <c r="D14" s="48"/>
      <c r="E14" s="48"/>
      <c r="F14" s="48"/>
      <c r="G14" s="74"/>
    </row>
    <row r="15" spans="1:18" s="6" customFormat="1" ht="18" x14ac:dyDescent="0.4">
      <c r="A15"/>
      <c r="B15" s="80" t="s">
        <v>45</v>
      </c>
      <c r="C15" s="48"/>
      <c r="D15" s="48"/>
      <c r="E15" s="48"/>
      <c r="F15" s="48"/>
      <c r="G15" s="70"/>
      <c r="H15"/>
      <c r="I15"/>
      <c r="J15"/>
      <c r="K15" s="2"/>
      <c r="L15"/>
      <c r="M15"/>
      <c r="N15"/>
      <c r="O15"/>
      <c r="P15"/>
      <c r="Q15"/>
      <c r="R15"/>
    </row>
    <row r="16" spans="1:18" s="6" customFormat="1" ht="18" x14ac:dyDescent="0.4">
      <c r="A16"/>
      <c r="B16" s="48"/>
      <c r="C16" s="48"/>
      <c r="D16" s="48"/>
      <c r="E16" s="48"/>
      <c r="F16" s="48"/>
      <c r="G16" s="70"/>
      <c r="H16"/>
      <c r="I16"/>
      <c r="J16"/>
      <c r="K16" s="2"/>
      <c r="L16"/>
      <c r="M16"/>
      <c r="N16"/>
      <c r="O16"/>
      <c r="P16"/>
      <c r="Q16"/>
      <c r="R16"/>
    </row>
    <row r="17" spans="2:7" ht="18" x14ac:dyDescent="0.4">
      <c r="B17" s="48"/>
      <c r="C17" s="48"/>
      <c r="D17" s="48"/>
      <c r="E17" s="48"/>
      <c r="F17" s="48"/>
      <c r="G17" s="70"/>
    </row>
    <row r="18" spans="2:7" ht="18" x14ac:dyDescent="0.4">
      <c r="B18" s="48"/>
      <c r="C18" s="42"/>
      <c r="D18" s="42"/>
      <c r="E18" s="42"/>
      <c r="F18" s="42"/>
      <c r="G18" s="74"/>
    </row>
    <row r="19" spans="2:7" ht="13" x14ac:dyDescent="0.3">
      <c r="B19" s="42"/>
      <c r="C19" s="42"/>
      <c r="D19" s="62"/>
      <c r="E19" s="62"/>
      <c r="F19" s="42"/>
      <c r="G19" s="74"/>
    </row>
    <row r="20" spans="2:7" ht="13" x14ac:dyDescent="0.3">
      <c r="B20" s="42"/>
      <c r="C20" s="42"/>
      <c r="D20" s="62"/>
      <c r="E20" s="62"/>
      <c r="F20" s="42"/>
      <c r="G20" s="74"/>
    </row>
    <row r="21" spans="2:7" ht="13" x14ac:dyDescent="0.3">
      <c r="B21" s="42"/>
      <c r="C21" s="42"/>
      <c r="D21" s="62"/>
      <c r="E21" s="62"/>
      <c r="F21" s="42"/>
      <c r="G21" s="74"/>
    </row>
    <row r="22" spans="2:7" ht="13" x14ac:dyDescent="0.3">
      <c r="B22" s="42"/>
      <c r="C22" s="42"/>
      <c r="D22" s="62"/>
      <c r="E22" s="62"/>
      <c r="F22" s="42"/>
      <c r="G22" s="74"/>
    </row>
    <row r="37" spans="2:2" x14ac:dyDescent="0.25">
      <c r="B37" t="s">
        <v>25</v>
      </c>
    </row>
  </sheetData>
  <sheetProtection algorithmName="SHA-512" hashValue="HczORgEXNC2OMnBZzZpi7ODHUeZBoO8gZdaQOJdItcKocM3s/8k8HLqp8jOeYlKtMsGtmbOc6Jv3VAmkh2hKnA==" saltValue="rFF/knMie4ccmefwg1DL4Q==" spinCount="100000" sheet="1" selectLockedCells="1"/>
  <protectedRanges>
    <protectedRange sqref="C5" name="V400 Series Surface Mount"/>
    <protectedRange sqref="C3:C4 C6" name="V200 Series"/>
  </protectedRanges>
  <mergeCells count="3">
    <mergeCell ref="B12:C12"/>
    <mergeCell ref="B1:B2"/>
    <mergeCell ref="C1:E2"/>
  </mergeCells>
  <pageMargins left="0.74803149606299213" right="0.74803149606299213" top="1.1023622047244095" bottom="0.39370078740157483" header="0.19685039370078741" footer="0.15748031496062992"/>
  <pageSetup paperSize="9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499984740745262"/>
  </sheetPr>
  <dimension ref="A1:R22"/>
  <sheetViews>
    <sheetView showGridLines="0" showRowColHeaders="0" topLeftCell="A2" zoomScale="75" zoomScaleNormal="75" workbookViewId="0">
      <selection activeCell="C3" sqref="C3"/>
    </sheetView>
  </sheetViews>
  <sheetFormatPr defaultColWidth="9.1796875" defaultRowHeight="12.5" x14ac:dyDescent="0.25"/>
  <cols>
    <col min="1" max="1" width="10" customWidth="1"/>
    <col min="2" max="2" width="70" customWidth="1"/>
    <col min="3" max="3" width="15.26953125" customWidth="1"/>
    <col min="4" max="5" width="15.26953125" style="2" customWidth="1"/>
    <col min="7" max="7" width="90.7265625" style="7" bestFit="1" customWidth="1"/>
    <col min="8" max="8" width="51.54296875" customWidth="1"/>
    <col min="10" max="10" width="14.54296875" customWidth="1"/>
    <col min="11" max="11" width="13.453125" style="2" customWidth="1"/>
  </cols>
  <sheetData>
    <row r="1" spans="1:18" ht="33.75" customHeight="1" x14ac:dyDescent="0.4">
      <c r="B1" s="95" t="s">
        <v>92</v>
      </c>
      <c r="C1" s="97" t="s">
        <v>52</v>
      </c>
      <c r="D1" s="98"/>
      <c r="E1" s="99"/>
      <c r="F1" s="48"/>
      <c r="G1" s="70"/>
    </row>
    <row r="2" spans="1:18" ht="21.75" customHeight="1" x14ac:dyDescent="0.4">
      <c r="B2" s="96"/>
      <c r="C2" s="100"/>
      <c r="D2" s="101"/>
      <c r="E2" s="102"/>
      <c r="F2" s="48"/>
      <c r="G2" s="78" t="s">
        <v>26</v>
      </c>
    </row>
    <row r="3" spans="1:18" ht="21.75" customHeight="1" x14ac:dyDescent="0.4">
      <c r="B3" s="49" t="s">
        <v>43</v>
      </c>
      <c r="C3" s="67">
        <v>0</v>
      </c>
      <c r="D3" s="50" t="s">
        <v>0</v>
      </c>
      <c r="E3" s="50">
        <f>IF(C3=0,0,'200'!C15&amp;"  mm")</f>
        <v>0</v>
      </c>
      <c r="F3" s="48"/>
      <c r="G3" s="48" t="s">
        <v>39</v>
      </c>
    </row>
    <row r="4" spans="1:18" ht="21.75" customHeight="1" x14ac:dyDescent="0.4">
      <c r="B4" s="49" t="s">
        <v>33</v>
      </c>
      <c r="C4" s="67">
        <v>0</v>
      </c>
      <c r="D4" s="50" t="s">
        <v>0</v>
      </c>
      <c r="E4" s="50">
        <f>IF(C4=0,0,'200'!C16&amp;"  mm")</f>
        <v>0</v>
      </c>
      <c r="F4" s="48"/>
      <c r="G4" s="70" t="s">
        <v>27</v>
      </c>
    </row>
    <row r="5" spans="1:18" ht="21.75" customHeight="1" x14ac:dyDescent="0.4">
      <c r="B5" s="49" t="s">
        <v>34</v>
      </c>
      <c r="C5" s="69">
        <f>IF((C3+C4+C6-1)&lt;0,0,(C3+C4+C6)-1)</f>
        <v>0</v>
      </c>
      <c r="D5" s="50" t="s">
        <v>0</v>
      </c>
      <c r="E5" s="50">
        <f>IF(C5=0,0,'200'!C17&amp;"  mm")</f>
        <v>0</v>
      </c>
      <c r="F5" s="48"/>
      <c r="G5" s="79" t="s">
        <v>100</v>
      </c>
    </row>
    <row r="6" spans="1:18" ht="21.75" customHeight="1" x14ac:dyDescent="0.4">
      <c r="B6" s="51" t="s">
        <v>86</v>
      </c>
      <c r="C6" s="67">
        <v>0</v>
      </c>
      <c r="D6" s="50" t="s">
        <v>0</v>
      </c>
      <c r="E6" s="50">
        <f>IF(C5=0,0,'200'!C18&amp;"  mm")</f>
        <v>0</v>
      </c>
      <c r="F6" s="48"/>
      <c r="G6" s="70" t="s">
        <v>87</v>
      </c>
    </row>
    <row r="7" spans="1:18" ht="21.75" customHeight="1" x14ac:dyDescent="0.4">
      <c r="B7" s="51"/>
      <c r="C7" s="67"/>
      <c r="D7" s="50"/>
      <c r="E7" s="50"/>
      <c r="F7" s="48"/>
      <c r="G7" s="70"/>
    </row>
    <row r="8" spans="1:18" ht="21.75" customHeight="1" x14ac:dyDescent="0.4">
      <c r="B8" s="71"/>
      <c r="C8" s="72"/>
      <c r="D8" s="72"/>
      <c r="E8" s="72"/>
      <c r="F8" s="48"/>
      <c r="G8" s="53" t="s">
        <v>40</v>
      </c>
    </row>
    <row r="9" spans="1:18" ht="21.75" customHeight="1" x14ac:dyDescent="0.4">
      <c r="B9" s="48"/>
      <c r="C9" s="48"/>
      <c r="D9" s="54" t="s">
        <v>5</v>
      </c>
      <c r="E9" s="54">
        <f>IF('200'!C20=0,0,'200'!C20&amp;" mm")</f>
        <v>0</v>
      </c>
      <c r="F9" s="48"/>
      <c r="G9" s="70"/>
    </row>
    <row r="10" spans="1:18" s="6" customFormat="1" ht="21.75" hidden="1" customHeight="1" thickBot="1" x14ac:dyDescent="0.45">
      <c r="A10"/>
      <c r="B10" s="48"/>
      <c r="C10" s="48"/>
      <c r="D10" s="55" t="s">
        <v>55</v>
      </c>
      <c r="E10" s="56">
        <f>IF('200'!C20=0,0,"-20 mm")</f>
        <v>0</v>
      </c>
      <c r="F10" s="48"/>
      <c r="G10" s="70"/>
      <c r="H10"/>
      <c r="I10"/>
      <c r="J10"/>
      <c r="K10" s="2"/>
      <c r="L10"/>
      <c r="M10"/>
      <c r="N10"/>
      <c r="O10"/>
      <c r="P10"/>
      <c r="Q10"/>
      <c r="R10"/>
    </row>
    <row r="11" spans="1:18" s="6" customFormat="1" ht="21.75" customHeight="1" x14ac:dyDescent="0.4">
      <c r="A11"/>
      <c r="B11" s="48"/>
      <c r="C11" s="48"/>
      <c r="D11" s="55"/>
      <c r="E11" s="73"/>
      <c r="F11" s="48"/>
      <c r="G11" s="70"/>
      <c r="H11"/>
      <c r="I11"/>
      <c r="J11"/>
      <c r="K11" s="2"/>
      <c r="L11"/>
      <c r="M11"/>
      <c r="N11"/>
      <c r="O11"/>
      <c r="P11"/>
      <c r="Q11"/>
      <c r="R11"/>
    </row>
    <row r="12" spans="1:18" s="6" customFormat="1" ht="21.75" customHeight="1" x14ac:dyDescent="0.4">
      <c r="A12"/>
      <c r="B12" s="93" t="s">
        <v>94</v>
      </c>
      <c r="C12" s="94"/>
      <c r="D12" s="63" t="s">
        <v>8</v>
      </c>
      <c r="E12" s="63">
        <f>IF('200'!C20=0,0,'200'!C22&amp;" mm")</f>
        <v>0</v>
      </c>
      <c r="F12" s="64" t="s">
        <v>60</v>
      </c>
      <c r="G12" s="70"/>
      <c r="H12"/>
      <c r="I12"/>
      <c r="J12"/>
      <c r="K12" s="2"/>
      <c r="L12"/>
      <c r="M12"/>
      <c r="N12"/>
      <c r="O12"/>
      <c r="P12"/>
      <c r="Q12"/>
      <c r="R12"/>
    </row>
    <row r="13" spans="1:18" s="6" customFormat="1" ht="21.75" customHeight="1" x14ac:dyDescent="0.4">
      <c r="A13"/>
      <c r="B13" s="48"/>
      <c r="C13" s="48"/>
      <c r="D13" s="63" t="s">
        <v>18</v>
      </c>
      <c r="E13" s="63">
        <f>IF(E9=0,0,"492 mm""")</f>
        <v>0</v>
      </c>
      <c r="F13" s="64" t="s">
        <v>60</v>
      </c>
      <c r="G13" s="52" t="s">
        <v>95</v>
      </c>
      <c r="H13"/>
      <c r="I13"/>
      <c r="J13"/>
      <c r="K13" s="2"/>
      <c r="L13"/>
      <c r="M13"/>
      <c r="N13"/>
      <c r="O13"/>
      <c r="P13"/>
      <c r="Q13"/>
      <c r="R13"/>
    </row>
    <row r="14" spans="1:18" ht="21.75" customHeight="1" x14ac:dyDescent="0.4">
      <c r="B14" s="48"/>
      <c r="C14" s="48"/>
      <c r="D14" s="48"/>
      <c r="E14" s="48"/>
      <c r="F14" s="48"/>
      <c r="G14" s="74"/>
    </row>
    <row r="15" spans="1:18" s="6" customFormat="1" ht="18" x14ac:dyDescent="0.4">
      <c r="A15"/>
      <c r="B15" s="80" t="s">
        <v>45</v>
      </c>
      <c r="C15" s="48"/>
      <c r="D15" s="48"/>
      <c r="E15" s="48"/>
      <c r="F15" s="48"/>
      <c r="G15" s="70"/>
      <c r="H15"/>
      <c r="I15"/>
      <c r="J15"/>
      <c r="K15" s="2"/>
      <c r="L15"/>
      <c r="M15"/>
      <c r="N15"/>
      <c r="O15"/>
      <c r="P15"/>
      <c r="Q15"/>
      <c r="R15"/>
    </row>
    <row r="16" spans="1:18" s="6" customFormat="1" ht="18" x14ac:dyDescent="0.4">
      <c r="A16"/>
      <c r="B16" s="48"/>
      <c r="C16" s="48"/>
      <c r="D16" s="48"/>
      <c r="E16" s="48"/>
      <c r="F16" s="48"/>
      <c r="G16" s="70"/>
      <c r="H16"/>
      <c r="I16"/>
      <c r="J16"/>
      <c r="K16" s="2"/>
      <c r="L16"/>
      <c r="M16"/>
      <c r="N16"/>
      <c r="O16"/>
      <c r="P16"/>
      <c r="Q16"/>
      <c r="R16"/>
    </row>
    <row r="17" spans="2:7" ht="18" x14ac:dyDescent="0.4">
      <c r="B17" s="48"/>
      <c r="C17" s="48"/>
      <c r="D17" s="48"/>
      <c r="E17" s="48"/>
      <c r="F17" s="48"/>
      <c r="G17" s="70"/>
    </row>
    <row r="18" spans="2:7" ht="18" x14ac:dyDescent="0.4">
      <c r="B18" s="48"/>
      <c r="C18" s="42"/>
      <c r="D18" s="42"/>
      <c r="E18" s="42"/>
      <c r="F18" s="42"/>
      <c r="G18" s="74"/>
    </row>
    <row r="19" spans="2:7" ht="13" x14ac:dyDescent="0.3">
      <c r="B19" s="42"/>
      <c r="C19" s="42"/>
      <c r="D19" s="62"/>
      <c r="E19" s="62"/>
      <c r="F19" s="42"/>
      <c r="G19" s="74"/>
    </row>
    <row r="20" spans="2:7" ht="13" x14ac:dyDescent="0.3">
      <c r="B20" s="42"/>
      <c r="C20" s="42"/>
      <c r="D20" s="62"/>
      <c r="E20" s="62"/>
      <c r="F20" s="42"/>
      <c r="G20" s="74"/>
    </row>
    <row r="21" spans="2:7" ht="13" x14ac:dyDescent="0.3">
      <c r="B21" s="42"/>
      <c r="C21" s="42"/>
      <c r="D21" s="62"/>
      <c r="E21" s="62"/>
      <c r="F21" s="42"/>
      <c r="G21" s="74"/>
    </row>
    <row r="22" spans="2:7" ht="13" x14ac:dyDescent="0.3">
      <c r="B22" s="42"/>
      <c r="C22" s="42"/>
      <c r="D22" s="62"/>
      <c r="E22" s="62"/>
      <c r="F22" s="42"/>
      <c r="G22" s="74"/>
    </row>
  </sheetData>
  <sheetProtection algorithmName="SHA-512" hashValue="hTHqAg6oxHqvRv2yw2lINfvS2sswh5rUScnvCngvmtIpQDujucaHOvGDZLMnWn4f9nP7XXhIQJvZ/N5WpjpG+Q==" saltValue="WAqAxjgej4pN9NC1dXt3hw==" spinCount="100000" sheet="1" selectLockedCells="1"/>
  <protectedRanges>
    <protectedRange sqref="C5" name="V400 Series Surface Mount"/>
    <protectedRange sqref="C3:C4 C6" name="V200 Series"/>
  </protectedRanges>
  <mergeCells count="3">
    <mergeCell ref="B1:B2"/>
    <mergeCell ref="C1:E2"/>
    <mergeCell ref="B12:C12"/>
  </mergeCells>
  <pageMargins left="0.74803149606299213" right="0.74803149606299213" top="1.1023622047244095" bottom="0.39370078740157483" header="0.19685039370078741" footer="0.15748031496062992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8"/>
  <sheetViews>
    <sheetView workbookViewId="0">
      <selection activeCell="H33" sqref="H33"/>
    </sheetView>
  </sheetViews>
  <sheetFormatPr defaultColWidth="9.1796875" defaultRowHeight="12.5" x14ac:dyDescent="0.25"/>
  <cols>
    <col min="1" max="1" width="25.81640625" customWidth="1"/>
    <col min="6" max="6" width="20.54296875" bestFit="1" customWidth="1"/>
  </cols>
  <sheetData>
    <row r="1" spans="1:12" ht="13" x14ac:dyDescent="0.3">
      <c r="A1" s="5" t="s">
        <v>50</v>
      </c>
      <c r="B1" s="5"/>
      <c r="C1" s="5" t="s">
        <v>16</v>
      </c>
      <c r="D1" s="5"/>
      <c r="E1" s="5"/>
      <c r="H1" s="5" t="s">
        <v>17</v>
      </c>
    </row>
    <row r="3" spans="1:12" x14ac:dyDescent="0.25">
      <c r="A3" t="s">
        <v>1</v>
      </c>
      <c r="B3">
        <v>14.9375</v>
      </c>
      <c r="C3">
        <f>$B3*' 400 Series Surface Imperial'!C3</f>
        <v>0</v>
      </c>
      <c r="D3">
        <f>TRUNC(C3)</f>
        <v>0</v>
      </c>
      <c r="E3">
        <f>C3-D3</f>
        <v>0</v>
      </c>
      <c r="G3">
        <f>$B3*'400 Series Flush Imperial'!C3</f>
        <v>0</v>
      </c>
      <c r="H3">
        <f>TRUNC(G3)</f>
        <v>0</v>
      </c>
      <c r="I3">
        <f>G3-H3</f>
        <v>0</v>
      </c>
    </row>
    <row r="4" spans="1:12" x14ac:dyDescent="0.25">
      <c r="A4" t="s">
        <v>3</v>
      </c>
      <c r="B4">
        <v>6.125</v>
      </c>
      <c r="C4">
        <f>$B4*' 400 Series Surface Imperial'!C4</f>
        <v>0</v>
      </c>
      <c r="D4">
        <f>TRUNC(C4)</f>
        <v>0</v>
      </c>
      <c r="E4">
        <f>C4-D4</f>
        <v>0</v>
      </c>
      <c r="G4">
        <f>$B4*'400 Series Flush Imperial'!C4</f>
        <v>0</v>
      </c>
      <c r="H4">
        <f>TRUNC(G4)</f>
        <v>0</v>
      </c>
      <c r="I4">
        <f>G4-H4</f>
        <v>0</v>
      </c>
    </row>
    <row r="5" spans="1:12" x14ac:dyDescent="0.25">
      <c r="A5" t="s">
        <v>2</v>
      </c>
      <c r="B5">
        <v>0.125</v>
      </c>
      <c r="C5">
        <f>$B5*' 400 Series Surface Imperial'!C5</f>
        <v>0</v>
      </c>
      <c r="D5">
        <f>TRUNC(C5)</f>
        <v>0</v>
      </c>
      <c r="E5">
        <f>C5-D5</f>
        <v>0</v>
      </c>
      <c r="G5">
        <f>$B5*'400 Series Flush Imperial'!C5</f>
        <v>0</v>
      </c>
      <c r="H5">
        <f>TRUNC(G5)</f>
        <v>0</v>
      </c>
      <c r="I5">
        <f>G5-H5</f>
        <v>0</v>
      </c>
    </row>
    <row r="6" spans="1:12" x14ac:dyDescent="0.25">
      <c r="A6" t="s">
        <v>24</v>
      </c>
      <c r="B6">
        <v>31.625</v>
      </c>
      <c r="C6">
        <f>$B6*' 400 Series Surface Imperial'!C6</f>
        <v>0</v>
      </c>
      <c r="D6">
        <f t="shared" ref="D6" si="0">TRUNC(C6)</f>
        <v>0</v>
      </c>
      <c r="E6">
        <f t="shared" ref="E6" si="1">C6-D6</f>
        <v>0</v>
      </c>
      <c r="G6">
        <f>$B6*'400 Series Flush Imperial'!C6</f>
        <v>0</v>
      </c>
      <c r="H6">
        <f t="shared" ref="H6" si="2">TRUNC(G6)</f>
        <v>0</v>
      </c>
      <c r="I6">
        <f t="shared" ref="I6" si="3">G6-H6</f>
        <v>0</v>
      </c>
    </row>
    <row r="7" spans="1:12" x14ac:dyDescent="0.25">
      <c r="A7" s="3" t="s">
        <v>4</v>
      </c>
      <c r="B7">
        <v>35.75</v>
      </c>
      <c r="C7">
        <f>$B7*' 400 Series Surface Imperial'!C7</f>
        <v>0</v>
      </c>
      <c r="D7">
        <f t="shared" ref="D7:D11" si="4">TRUNC(C7)</f>
        <v>0</v>
      </c>
      <c r="E7">
        <f t="shared" ref="E7" si="5">C7-D7</f>
        <v>0</v>
      </c>
      <c r="G7">
        <f>$B7*'400 Series Flush Imperial'!C7</f>
        <v>0</v>
      </c>
      <c r="H7">
        <f t="shared" ref="H7" si="6">TRUNC(G7)</f>
        <v>0</v>
      </c>
      <c r="I7">
        <f t="shared" ref="I7" si="7">G7-H7</f>
        <v>0</v>
      </c>
    </row>
    <row r="9" spans="1:12" x14ac:dyDescent="0.25">
      <c r="A9" t="s">
        <v>5</v>
      </c>
      <c r="C9">
        <f>SUM(C3:C7)</f>
        <v>0</v>
      </c>
      <c r="D9">
        <f t="shared" si="4"/>
        <v>0</v>
      </c>
      <c r="E9">
        <f t="shared" ref="E9" si="8">C9-D9</f>
        <v>0</v>
      </c>
      <c r="G9">
        <f>SUM(G3:G7)</f>
        <v>0</v>
      </c>
      <c r="H9">
        <f t="shared" ref="H9" si="9">TRUNC(G9)</f>
        <v>0</v>
      </c>
      <c r="I9">
        <f t="shared" ref="I9:I13" si="10">G9-H9</f>
        <v>0</v>
      </c>
    </row>
    <row r="10" spans="1:12" x14ac:dyDescent="0.25">
      <c r="A10" t="s">
        <v>6</v>
      </c>
      <c r="C10">
        <v>0.75</v>
      </c>
      <c r="D10">
        <f>TRUNC(C10)</f>
        <v>0</v>
      </c>
      <c r="E10">
        <f t="shared" ref="E10:E11" si="11">C10-D10</f>
        <v>0.75</v>
      </c>
      <c r="G10">
        <f>C10</f>
        <v>0.75</v>
      </c>
      <c r="H10">
        <f>TRUNC(G10)</f>
        <v>0</v>
      </c>
      <c r="I10">
        <f t="shared" si="10"/>
        <v>0.75</v>
      </c>
    </row>
    <row r="11" spans="1:12" x14ac:dyDescent="0.25">
      <c r="A11" t="s">
        <v>7</v>
      </c>
      <c r="C11">
        <f>C9-C10</f>
        <v>-0.75</v>
      </c>
      <c r="D11">
        <f t="shared" si="4"/>
        <v>0</v>
      </c>
      <c r="E11">
        <f t="shared" si="11"/>
        <v>-0.75</v>
      </c>
      <c r="G11">
        <f>G9-G10</f>
        <v>-0.75</v>
      </c>
      <c r="H11">
        <f t="shared" ref="H11:H13" si="12">TRUNC(G11)</f>
        <v>0</v>
      </c>
      <c r="I11">
        <f t="shared" si="10"/>
        <v>-0.75</v>
      </c>
    </row>
    <row r="12" spans="1:12" x14ac:dyDescent="0.25">
      <c r="A12" s="3" t="s">
        <v>21</v>
      </c>
      <c r="C12" s="8">
        <v>0.25</v>
      </c>
      <c r="D12">
        <f t="shared" ref="D12" si="13">TRUNC(C12)</f>
        <v>0</v>
      </c>
      <c r="E12">
        <f t="shared" ref="E12" si="14">C12-D12</f>
        <v>0.25</v>
      </c>
      <c r="G12">
        <f>C12</f>
        <v>0.25</v>
      </c>
      <c r="H12">
        <f t="shared" si="12"/>
        <v>0</v>
      </c>
      <c r="I12">
        <f t="shared" si="10"/>
        <v>0.25</v>
      </c>
    </row>
    <row r="13" spans="1:12" x14ac:dyDescent="0.25">
      <c r="A13" t="s">
        <v>13</v>
      </c>
      <c r="C13">
        <f>C9+C12</f>
        <v>0.25</v>
      </c>
      <c r="D13">
        <f t="shared" ref="D13" si="15">TRUNC(C13)</f>
        <v>0</v>
      </c>
      <c r="E13">
        <f t="shared" ref="E13" si="16">C13-D13</f>
        <v>0.25</v>
      </c>
      <c r="G13">
        <f>G9+G12</f>
        <v>0.25</v>
      </c>
      <c r="H13">
        <f t="shared" si="12"/>
        <v>0</v>
      </c>
      <c r="I13">
        <f t="shared" si="10"/>
        <v>0.25</v>
      </c>
    </row>
    <row r="15" spans="1:12" ht="13" x14ac:dyDescent="0.3">
      <c r="A15" s="5" t="s">
        <v>49</v>
      </c>
      <c r="B15" s="5"/>
      <c r="C15" s="5" t="s">
        <v>16</v>
      </c>
      <c r="D15" s="5"/>
      <c r="E15" s="5"/>
      <c r="H15" s="5" t="s">
        <v>17</v>
      </c>
      <c r="L15" s="5"/>
    </row>
    <row r="16" spans="1:12" x14ac:dyDescent="0.25">
      <c r="G16" s="2" t="s">
        <v>84</v>
      </c>
      <c r="H16" s="2" t="s">
        <v>83</v>
      </c>
    </row>
    <row r="17" spans="1:8" x14ac:dyDescent="0.25">
      <c r="A17" t="s">
        <v>1</v>
      </c>
      <c r="B17">
        <v>380</v>
      </c>
      <c r="C17">
        <f>'400 Series Surface Metric'!Surface400*'400'!B17</f>
        <v>0</v>
      </c>
      <c r="G17">
        <f>'400 Series Flush Metric'!Flush400*'400'!B17</f>
        <v>0</v>
      </c>
      <c r="H17">
        <f>'400 Series Invisible Flush'!Flush400*'400'!B17</f>
        <v>0</v>
      </c>
    </row>
    <row r="18" spans="1:8" x14ac:dyDescent="0.25">
      <c r="A18" t="s">
        <v>3</v>
      </c>
      <c r="B18">
        <v>155</v>
      </c>
      <c r="C18">
        <f>'400 Series Surface Metric'!C4*'400'!B18</f>
        <v>0</v>
      </c>
      <c r="G18">
        <f>'400 Series Flush Metric'!C4*'400'!B18</f>
        <v>0</v>
      </c>
      <c r="H18">
        <f>'400 Series Invisible Flush'!C4*'400'!B18</f>
        <v>0</v>
      </c>
    </row>
    <row r="19" spans="1:8" x14ac:dyDescent="0.25">
      <c r="A19" t="s">
        <v>81</v>
      </c>
      <c r="B19">
        <v>3</v>
      </c>
      <c r="C19">
        <f>'400 Series Surface Metric'!C5*'400'!B19</f>
        <v>0</v>
      </c>
      <c r="G19">
        <f>'400 Series Flush Metric'!C5*'400'!B19</f>
        <v>0</v>
      </c>
    </row>
    <row r="20" spans="1:8" ht="13" x14ac:dyDescent="0.3">
      <c r="A20" s="5" t="s">
        <v>82</v>
      </c>
      <c r="B20" s="5">
        <v>2</v>
      </c>
      <c r="H20">
        <f>'400 Series Invisible Flush'!C5*'400'!B20</f>
        <v>0</v>
      </c>
    </row>
    <row r="21" spans="1:8" x14ac:dyDescent="0.25">
      <c r="A21" t="s">
        <v>24</v>
      </c>
      <c r="B21">
        <v>805</v>
      </c>
      <c r="C21">
        <f>'400 Series Surface Metric'!C6*'400'!B21</f>
        <v>0</v>
      </c>
      <c r="G21">
        <f>'400 Series Flush Metric'!C6*'400'!B21</f>
        <v>0</v>
      </c>
      <c r="H21">
        <f>'400 Series Invisible Flush'!C6*'400'!B21</f>
        <v>0</v>
      </c>
    </row>
    <row r="22" spans="1:8" x14ac:dyDescent="0.25">
      <c r="A22" s="3" t="s">
        <v>4</v>
      </c>
      <c r="B22">
        <v>909</v>
      </c>
      <c r="C22">
        <f>'400 Series Surface Metric'!C7*'400'!B22</f>
        <v>0</v>
      </c>
      <c r="G22">
        <f>'400 Series Flush Metric'!C7*'400'!B22</f>
        <v>0</v>
      </c>
      <c r="H22">
        <f>'400 Series Invisible Flush'!C7*'400'!B22</f>
        <v>0</v>
      </c>
    </row>
    <row r="24" spans="1:8" x14ac:dyDescent="0.25">
      <c r="A24" t="s">
        <v>5</v>
      </c>
      <c r="C24">
        <f>SUM(C17:C22)</f>
        <v>0</v>
      </c>
      <c r="G24">
        <f>SUM(G17:G22)</f>
        <v>0</v>
      </c>
      <c r="H24">
        <f>SUM(H17:H22)</f>
        <v>0</v>
      </c>
    </row>
    <row r="25" spans="1:8" x14ac:dyDescent="0.25">
      <c r="A25" t="s">
        <v>6</v>
      </c>
      <c r="C25">
        <v>20</v>
      </c>
      <c r="G25">
        <f>C25</f>
        <v>20</v>
      </c>
      <c r="H25">
        <v>14</v>
      </c>
    </row>
    <row r="26" spans="1:8" x14ac:dyDescent="0.25">
      <c r="A26" t="s">
        <v>7</v>
      </c>
      <c r="C26">
        <f>C24-C25</f>
        <v>-20</v>
      </c>
      <c r="G26">
        <f>G24-G25</f>
        <v>-20</v>
      </c>
      <c r="H26">
        <f>H24-H25</f>
        <v>-14</v>
      </c>
    </row>
    <row r="27" spans="1:8" x14ac:dyDescent="0.25">
      <c r="A27" s="3"/>
      <c r="F27" s="3" t="s">
        <v>53</v>
      </c>
      <c r="G27">
        <v>6</v>
      </c>
      <c r="H27">
        <v>4</v>
      </c>
    </row>
    <row r="28" spans="1:8" x14ac:dyDescent="0.25">
      <c r="F28" t="s">
        <v>13</v>
      </c>
      <c r="G28">
        <f>G24+G27</f>
        <v>6</v>
      </c>
      <c r="H28">
        <f>H24+H27</f>
        <v>4</v>
      </c>
    </row>
  </sheetData>
  <sheetProtection selectLockedCells="1"/>
  <pageMargins left="0.7" right="0.7" top="0.75" bottom="0.75" header="0.3" footer="0.3"/>
  <pageSetup orientation="portrait" horizontalDpi="4294967293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Main</vt:lpstr>
      <vt:lpstr> 400 Series Surface Imperial</vt:lpstr>
      <vt:lpstr>400 Series Surface Metric</vt:lpstr>
      <vt:lpstr>400 Series Flush Imperial</vt:lpstr>
      <vt:lpstr>400 Series Flush Metric</vt:lpstr>
      <vt:lpstr>400 Series Invisible Flush</vt:lpstr>
      <vt:lpstr>200 Series Imperial</vt:lpstr>
      <vt:lpstr>200 Series Metric</vt:lpstr>
      <vt:lpstr>400</vt:lpstr>
      <vt:lpstr>200</vt:lpstr>
      <vt:lpstr>Table</vt:lpstr>
      <vt:lpstr>DECIMAL</vt:lpstr>
      <vt:lpstr>'400 Series Flush Metric'!Flush400</vt:lpstr>
      <vt:lpstr>'400 Series Invisible Flush'!Flush400</vt:lpstr>
      <vt:lpstr>Flush400</vt:lpstr>
      <vt:lpstr>FRACTION</vt:lpstr>
      <vt:lpstr>INCHES</vt:lpstr>
      <vt:lpstr>'200 Series Metric'!Surface200</vt:lpstr>
      <vt:lpstr>Surface200</vt:lpstr>
      <vt:lpstr>'400 Series Surface Metric'!Surface400</vt:lpstr>
      <vt:lpstr>Surface400</vt:lpstr>
    </vt:vector>
  </TitlesOfParts>
  <Company>BSH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Macdonald, Victoria (US/SA-TRP)</dc:creator>
  <cp:lastModifiedBy>Latta Kera (BSH RNA/MK-GGB)</cp:lastModifiedBy>
  <cp:lastPrinted>2011-10-07T08:48:57Z</cp:lastPrinted>
  <dcterms:created xsi:type="dcterms:W3CDTF">2011-08-29T07:34:19Z</dcterms:created>
  <dcterms:modified xsi:type="dcterms:W3CDTF">2025-02-03T19:02:54Z</dcterms:modified>
</cp:coreProperties>
</file>